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448" windowHeight="9072" activeTab="0"/>
  </bookViews>
  <sheets>
    <sheet name="Sheet1" sheetId="1" r:id="rId1"/>
  </sheets>
  <definedNames>
    <definedName name="_xlnm.Print_Area" localSheetId="0">'Sheet1'!$A$1:$N$195</definedName>
    <definedName name="_xlnm.Print_Titles" localSheetId="0">'Sheet1'!$23:$25</definedName>
  </definedNames>
  <calcPr fullCalcOnLoad="1"/>
</workbook>
</file>

<file path=xl/sharedStrings.xml><?xml version="1.0" encoding="utf-8"?>
<sst xmlns="http://schemas.openxmlformats.org/spreadsheetml/2006/main" count="337" uniqueCount="318">
  <si>
    <t>A01</t>
  </si>
  <si>
    <t>Soft-Ray Tinted Glass</t>
  </si>
  <si>
    <t>A02</t>
  </si>
  <si>
    <t>Soft-Ray Tinted Windshield Glass</t>
  </si>
  <si>
    <t>Glare and heat are reduced with a tinted windshield, darkening in shading toward the top.</t>
  </si>
  <si>
    <t>A31</t>
  </si>
  <si>
    <t>Electric Window Lifts</t>
  </si>
  <si>
    <t>Mere pressing of buttons regulates windows easily, electrically.  (Available only on Jetfire and Cutlass models.)</t>
  </si>
  <si>
    <t>A33</t>
  </si>
  <si>
    <t>Electric Rear Window--Station Wagons</t>
  </si>
  <si>
    <t>Liftgate window on station wagon can be raised or lowered to any point with switches located on the instrument panel and liftgate.  (Available only on Station Wagons.)</t>
  </si>
  <si>
    <t>A37</t>
  </si>
  <si>
    <t>Seat Belts--Front</t>
  </si>
  <si>
    <t>Thoroughly tested and inspected seat belts.</t>
  </si>
  <si>
    <t>A39</t>
  </si>
  <si>
    <t>Seat Belts--Front and Rear</t>
  </si>
  <si>
    <t>Front and rear-seat occupants are protected with these superior seat belts.</t>
  </si>
  <si>
    <t>A46</t>
  </si>
  <si>
    <t>A91</t>
  </si>
  <si>
    <t>Deck Lid Power Lock Release</t>
  </si>
  <si>
    <t>A95</t>
  </si>
  <si>
    <t>Liftgate Power Lock Release</t>
  </si>
  <si>
    <t>B01</t>
  </si>
  <si>
    <t>Police Car Cruiser--Chassis Parts*</t>
  </si>
  <si>
    <t>Chassis Parts Option includes:  heavy-duty front and rear shock absorbers, front stabilizer shaft, front and rear springs, and engine mountings.</t>
  </si>
  <si>
    <t>B30</t>
  </si>
  <si>
    <t>Floor Carpets</t>
  </si>
  <si>
    <t>B32</t>
  </si>
  <si>
    <t>Front Auxiliary Floor Mats</t>
  </si>
  <si>
    <t>B50</t>
  </si>
  <si>
    <t>Foam-Padded Front Seat Cushion</t>
  </si>
  <si>
    <t>Front-seat occupants enjoy added comfort with 1-3/4" of extra foam-cushion padding.  (Standard on F-85 De Luxe, Jetfire.)</t>
  </si>
  <si>
    <t>B52</t>
  </si>
  <si>
    <t>B70</t>
  </si>
  <si>
    <t>Padded instrument panel provides added protection.  (Standard on F-85 De Luxe, Jetfire.)</t>
  </si>
  <si>
    <t>B80</t>
  </si>
  <si>
    <t>B90</t>
  </si>
  <si>
    <t>Chrome Door Window Frames</t>
  </si>
  <si>
    <t>B93</t>
  </si>
  <si>
    <t>Eliminate gouging along edges of doors.</t>
  </si>
  <si>
    <t>C08</t>
  </si>
  <si>
    <t>C14</t>
  </si>
  <si>
    <t>Wipers feature fast speed for heavy rain or snow, medium speed for light rain and fog.  Washer cleans dirt and splash off glass.  (Standard on Jetfire.)</t>
  </si>
  <si>
    <t>C48</t>
  </si>
  <si>
    <t>C60</t>
  </si>
  <si>
    <t>Air Conditioning</t>
  </si>
  <si>
    <t>D31</t>
  </si>
  <si>
    <t>D32</t>
  </si>
  <si>
    <t>Outside Rear View Mirror</t>
  </si>
  <si>
    <t>For safer passing and switching lanes.</t>
  </si>
  <si>
    <t>D33</t>
  </si>
  <si>
    <t>Adjust mirror with a handle inside the car.</t>
  </si>
  <si>
    <t>D55</t>
  </si>
  <si>
    <t>D99</t>
  </si>
  <si>
    <t>Two-tone Paint</t>
  </si>
  <si>
    <t>G80</t>
  </si>
  <si>
    <t>Anti-spin Differential</t>
  </si>
  <si>
    <t>Directs engine power to rear wheel with greater traction when stuck in ice, snow, or mud.</t>
  </si>
  <si>
    <t>G90</t>
  </si>
  <si>
    <t>G95</t>
  </si>
  <si>
    <t>Expressway Axle</t>
  </si>
  <si>
    <t>J50</t>
  </si>
  <si>
    <t>Reduce brake-pedal effort 50%.  Design includes a self-adjusting feature to eliminate brake adjustments.  (Available only with Hydra-matic Drive.)</t>
  </si>
  <si>
    <t>K10</t>
  </si>
  <si>
    <t>Oil Filter</t>
  </si>
  <si>
    <t>Screens each drop of oil each time it circulates.  (Standard on Jetfire.)</t>
  </si>
  <si>
    <t>K45</t>
  </si>
  <si>
    <t>K82</t>
  </si>
  <si>
    <t>L74</t>
  </si>
  <si>
    <t>Cutlass Engine</t>
  </si>
  <si>
    <t>M01</t>
  </si>
  <si>
    <t>M20</t>
  </si>
  <si>
    <t>Provides the utmost in performance and economy plus the fun of a floor shift.</t>
  </si>
  <si>
    <t>M35</t>
  </si>
  <si>
    <t>For smoother, more carefree driving.</t>
  </si>
  <si>
    <t>N30</t>
  </si>
  <si>
    <t>De Luxe Steering Wheel</t>
  </si>
  <si>
    <t>Softly padded deeper-set wheel spokes offer greater safety, while chrome horn controls and ornamental hub add to interior glamour.  (Standard on F-85 De Luxe, Jetfire.)</t>
  </si>
  <si>
    <t>N40</t>
  </si>
  <si>
    <t>Easier parking and turning without sacrificing the driver's command of the road.</t>
  </si>
  <si>
    <t>P01</t>
  </si>
  <si>
    <t>Wheel Discs</t>
  </si>
  <si>
    <t>P06</t>
  </si>
  <si>
    <t>Wheel Trim Rings</t>
  </si>
  <si>
    <t>P26</t>
  </si>
  <si>
    <t>P27</t>
  </si>
  <si>
    <t>15-inch Wheels and Tires--White Sidewall</t>
  </si>
  <si>
    <t>P28</t>
  </si>
  <si>
    <t>15-inch Wheels and Tires--Black Sidewall</t>
  </si>
  <si>
    <t>P36</t>
  </si>
  <si>
    <t>14-inch Wheels and Tires--Black Sidewall</t>
  </si>
  <si>
    <t>(Included with Option C60 on Cutlass Convertible and Jetfire.)</t>
  </si>
  <si>
    <t>P37</t>
  </si>
  <si>
    <t>14-inch Wheels and Tires--White Sidewall</t>
  </si>
  <si>
    <t>T86</t>
  </si>
  <si>
    <t>Back-up Lamps</t>
  </si>
  <si>
    <t>Twin beams light the way when reverse gear is engaged.</t>
  </si>
  <si>
    <t>U27</t>
  </si>
  <si>
    <t>Glove Box Lamp</t>
  </si>
  <si>
    <t>Illuminates the inside of the glove box.</t>
  </si>
  <si>
    <t>U29</t>
  </si>
  <si>
    <t>Courtesy Lamps</t>
  </si>
  <si>
    <t>When front doors are opened, twin lamps light the way for safer entry and exit.  (Standard on Cutlass Convertible.)</t>
  </si>
  <si>
    <t>U35</t>
  </si>
  <si>
    <t>Electric Clock</t>
  </si>
  <si>
    <t>A precision-made self-regulating timepiece.</t>
  </si>
  <si>
    <t>U40</t>
  </si>
  <si>
    <t>Parking Brake Signal Lamp</t>
  </si>
  <si>
    <t>U63</t>
  </si>
  <si>
    <t>De Luxe Radio (Pushbutton Tuning)</t>
  </si>
  <si>
    <t>Reception and tone are at their best with this pushbutton-operated transistorized radio.)</t>
  </si>
  <si>
    <t>U80</t>
  </si>
  <si>
    <t>V01</t>
  </si>
  <si>
    <t>Special-duty Engine Cooling</t>
  </si>
  <si>
    <t>When special engine-cooling situations require a heavy-duty radiator and fan.  (Included with Option C60.)</t>
  </si>
  <si>
    <t>V55</t>
  </si>
  <si>
    <t>Luggage Carrier</t>
  </si>
  <si>
    <t>Doubles the station wagon's load capacity and adds a distinctive sporty flair.</t>
  </si>
  <si>
    <t>Y67</t>
  </si>
  <si>
    <t>De Luxe Interior</t>
  </si>
  <si>
    <t>* Front Door Dome Lamp Switches</t>
  </si>
  <si>
    <t>* De Luxe Armrests--Front and Rear</t>
  </si>
  <si>
    <t>Y68</t>
  </si>
  <si>
    <t>(Standard on F-85 De Luxe, Jetfire.)</t>
  </si>
  <si>
    <t>Y69</t>
  </si>
  <si>
    <t>Custom Interior</t>
  </si>
  <si>
    <t>Y71</t>
  </si>
  <si>
    <t>Lightly tinted windows all around screen out glaring sunlight, headlights, and heat.</t>
  </si>
  <si>
    <t>Seat can be moved fore and aft and tilted with a touch of a switch.  (Available only on Jetfire and Cutlass models.)</t>
  </si>
  <si>
    <t>Unlock the deck lid with a switch in the glove box.  (Not available on Station Wagons.)</t>
  </si>
  <si>
    <t>A latch in the glove box unlocks station wagon liftgate from the driver's seat.  (Available only on Station Wagons.)</t>
  </si>
  <si>
    <t>Foam-Padded Rear Seat Cushion</t>
  </si>
  <si>
    <t>Safety-Padded Instrument Panel</t>
  </si>
  <si>
    <t>More comfort for back-seat passengers with an additional 1-3/4" of foam padding.  (Standard on F-85 De Luxe, Jetfire.)</t>
  </si>
  <si>
    <t>Gleaming strips of stainless steel along the entire length of the drip rails lend distinctive accents.  (Standard on Jetfire and all F-85 De Luxe models except Convertible.)</t>
  </si>
  <si>
    <t>Frame door windows with lustrous chrome.  (Not available on Cutlass Convertible or Jetfire; standard on all other F-85 De Luxe models.)</t>
  </si>
  <si>
    <t>Door-Edge Guards</t>
  </si>
  <si>
    <t>Sport-Top Vinyl Roof Covering</t>
  </si>
  <si>
    <t>Provides uniform cool comfort throughout the car, while filtering out dust, pollen, and reducing humidity.  Simplified controls let driver regulate cooling rate and temperature.</t>
  </si>
  <si>
    <t>Glareproof Tilt-Type Mirror</t>
  </si>
  <si>
    <t>Rotate tab for night driving to screen out glare of headlights from behind.</t>
  </si>
  <si>
    <t>Remote-Control Outside Mirror</t>
  </si>
  <si>
    <t>Pedal-Ease Power Brakes</t>
  </si>
  <si>
    <t>Heavy-Duty Air Cleaner</t>
  </si>
  <si>
    <t>Adds to battery life and dependability.</t>
  </si>
  <si>
    <t>Special-Duty Delcotron--52 Amp</t>
  </si>
  <si>
    <t>Special-Duty Clutch*</t>
  </si>
  <si>
    <t>Hydra-Matic Drive</t>
  </si>
  <si>
    <t>Roto-Matic Power Steering</t>
  </si>
  <si>
    <t>A bright red light goes on to remind the driver to release the parking brakes.</t>
  </si>
  <si>
    <t>Bi-Phonic Speaker System</t>
  </si>
  <si>
    <t>(Not available on Cutlass Convertible or Station Wagons.)</t>
  </si>
  <si>
    <t>* De Luxe Door and Window Regulator Handles</t>
  </si>
  <si>
    <t>Features deep piping on seat cushions, backrests, and door panels, plus carpeted lower door panels.  (Available only on F-85 De Luxe 4-door Sedan.)</t>
  </si>
  <si>
    <t>Heavy-Duty Rear Springs</t>
  </si>
  <si>
    <t>Recommended for gross trailer weights of from 1000 to 3000 pounds (200 pounds maximum tongue load).</t>
  </si>
  <si>
    <t>Electric 4-Way Seat Adjuster (left-hand only)</t>
  </si>
  <si>
    <t>Mountain Axle</t>
  </si>
  <si>
    <t>1961-62</t>
  </si>
  <si>
    <t>N</t>
  </si>
  <si>
    <t>Y</t>
  </si>
  <si>
    <t>H</t>
  </si>
  <si>
    <t>P</t>
  </si>
  <si>
    <t>F</t>
  </si>
  <si>
    <t>D</t>
  </si>
  <si>
    <r>
      <t>Delete</t>
    </r>
    <r>
      <rPr>
        <b/>
        <sz val="12"/>
        <rFont val="Arial"/>
        <family val="2"/>
      </rPr>
      <t xml:space="preserve"> Heater and Defroster</t>
    </r>
  </si>
  <si>
    <t>X</t>
  </si>
  <si>
    <t>B2</t>
  </si>
  <si>
    <t>Heater and Defroster</t>
  </si>
  <si>
    <t>Power Convertible Top</t>
  </si>
  <si>
    <t>Pulling power of engine is increased for driving in mountainous areas. (3.36)</t>
  </si>
  <si>
    <t>Better gas economy on level terrain.(3.08)</t>
  </si>
  <si>
    <t>Q</t>
  </si>
  <si>
    <t>Permanent Anti-Freeze</t>
  </si>
  <si>
    <t>Have your car factory winterized with ethylene glycol and rust inhibitor for extra corrosion protection.</t>
  </si>
  <si>
    <t>* Chrome-plated Rearview Mirror Bracket</t>
  </si>
  <si>
    <t>The raising and lowering of the convertible top at the touch of a button. (Std on Cutlass Convertible)</t>
  </si>
  <si>
    <t>Windshield Washer and Two-Speed Wipers</t>
  </si>
  <si>
    <t>For rugged and consistent stop-and-go driving.  (Available only with Synchromesh.)</t>
  </si>
  <si>
    <t>Four-Speed Synchromesh Transmission</t>
  </si>
  <si>
    <t>Extra engine protection under extremely dusty conditions.  Screens out the finest dirt.  (Not available on Jetfire.)</t>
  </si>
  <si>
    <t>Rocker Panel and Wheel Opening Moldings</t>
  </si>
  <si>
    <t>Chrome Roof Drip Moldings</t>
  </si>
  <si>
    <t>Exterior Bright Moldings</t>
  </si>
  <si>
    <t>M</t>
  </si>
  <si>
    <t>C</t>
  </si>
  <si>
    <t>JANoel</t>
  </si>
  <si>
    <t>Total</t>
  </si>
  <si>
    <t>Base $-Total Sales</t>
  </si>
  <si>
    <t>Code</t>
  </si>
  <si>
    <t>Production</t>
  </si>
  <si>
    <t>Base Price</t>
  </si>
  <si>
    <t>club coupe</t>
  </si>
  <si>
    <t>4 door sedan</t>
  </si>
  <si>
    <t>station wagon-2 seat</t>
  </si>
  <si>
    <t>station wagon-3 seat</t>
  </si>
  <si>
    <t>Cutlass coupe</t>
  </si>
  <si>
    <t>De Luxe 4 door sedan</t>
  </si>
  <si>
    <t>De Luxe station wagon-2 seat</t>
  </si>
  <si>
    <t>De Luxe station wagon-3 seat</t>
  </si>
  <si>
    <t>Cutlass convertible</t>
  </si>
  <si>
    <t>Options Offered</t>
  </si>
  <si>
    <t>GP1</t>
  </si>
  <si>
    <t>sport convertible</t>
  </si>
  <si>
    <t>A gleaming line of chrome extends the length of the body. Includes rear fender moldings.(Std. on De Luxe)</t>
  </si>
  <si>
    <t>Price</t>
  </si>
  <si>
    <t>Jetfire 2 Door Hard Top</t>
  </si>
  <si>
    <t>A</t>
  </si>
  <si>
    <t>I</t>
  </si>
  <si>
    <t>Front Compartment Console(3-speed&amp;Auto)</t>
  </si>
  <si>
    <t>Front Compartment Console(4-speed+tach)</t>
  </si>
  <si>
    <t>Complements the bucket seats and adds sports-car dash.  If car features Hydra-matic or 4-speed Synchromesh, the console houses the lever.  Otherwise it serves as a handy storage compartment.  (Available only on Cutlass models; standard on Jetfire-with Turbo Gauge.)</t>
  </si>
  <si>
    <t>L</t>
  </si>
  <si>
    <t>R</t>
  </si>
  <si>
    <t>Windshield Washer</t>
  </si>
  <si>
    <t>Two-Speed Windshield Wipers</t>
  </si>
  <si>
    <t>G</t>
  </si>
  <si>
    <t>Fast for heavy downpour, slower for light rain or fog.</t>
  </si>
  <si>
    <t>Includes a supply of highly detergent, freeze resistant fluid for clear, all-season visability.</t>
  </si>
  <si>
    <t>O</t>
  </si>
  <si>
    <t>Oversize Tires (7.00 x 13")</t>
  </si>
  <si>
    <t>Included in (N) and on Jetfire and convertiable models.</t>
  </si>
  <si>
    <t>White Sidewall Tires (7.00 x 13")</t>
  </si>
  <si>
    <t>White Sidewall Tires (6.50 x 13")</t>
  </si>
  <si>
    <t>Jetfire and convertiable models with (N)</t>
  </si>
  <si>
    <t>F-85 except Jetfire and convertiable models with (N)</t>
  </si>
  <si>
    <t>Oversize White Sidewall Tires (7.00 x 13")</t>
  </si>
  <si>
    <t>All models except Jetfire and convertiable models with (N)</t>
  </si>
  <si>
    <t>Positive Crankcase Ventilation</t>
  </si>
  <si>
    <t>Primarly used for the State of California, Std on Jerfire</t>
  </si>
  <si>
    <t>For a colorful combination.  (Not available on Cutlass Convertible or with Option J1 / C08.)</t>
  </si>
  <si>
    <t>Standard equipment on all F-85 models.</t>
  </si>
  <si>
    <t>When desired, deduct from Mfg. suggested retail price.</t>
  </si>
  <si>
    <t>Group 1 Jetfire</t>
  </si>
  <si>
    <t>Group 2 Jetfire</t>
  </si>
  <si>
    <t>GP 2</t>
  </si>
  <si>
    <t>Group 1 F-85 (All except De Luxe)</t>
  </si>
  <si>
    <t>Group 1 F-85 (De Luxe)</t>
  </si>
  <si>
    <t>Group 2 F-85 (All except De Luxe)</t>
  </si>
  <si>
    <t>Group 2 F-85 (De Luxe)</t>
  </si>
  <si>
    <t>Includes; Radio, 2-speed wiper with washer, De Luxe steering wheel and oil filter.</t>
  </si>
  <si>
    <t>Includes; Radio, 2-speed wiper with washer and oil filter. (De Luxe steering wheel-standard)</t>
  </si>
  <si>
    <t>Includes; Radio, 2-speed wiper with washer, De Luxe steering wheel, clock, day/night mirror,back-up lamps and oil filter.</t>
  </si>
  <si>
    <t>Includes; Radio, 2-speed wiper with washer, clock, day/night mirror,back-up lamps and oil filter. (De Luxe steering wheel-standard)</t>
  </si>
  <si>
    <t>Includes; Radio, 2-speed wiper with washer. (De Luxe steering wheel and oil filter-standard)</t>
  </si>
  <si>
    <t>Includes; Radio, 2-speed wiper with washer, clock, day/night mirror and back-up lamps. (De Luxe steering wheel and oil filter-standard)</t>
  </si>
  <si>
    <t>A-4</t>
  </si>
  <si>
    <t>B-5</t>
  </si>
  <si>
    <t>G-2</t>
  </si>
  <si>
    <t>I-3</t>
  </si>
  <si>
    <t>J-1</t>
  </si>
  <si>
    <t>More sports car flair with high-quality vinyl.  (Available only on Cutlass Coupe, Jetfire.) Black or White</t>
  </si>
  <si>
    <t>J-2</t>
  </si>
  <si>
    <t>J-3</t>
  </si>
  <si>
    <t>Vinyl-covered mats protect the car's carpeting, make interior cleaning easier.Gray, Green, Blue, Fawn and Red</t>
  </si>
  <si>
    <t>J-7</t>
  </si>
  <si>
    <t>Color-keyed carpets for front and rear enhance interior.  (Standard on F-85 De Luxe, Jetfire and Sports Convertible; included with Option M20.)</t>
  </si>
  <si>
    <t>J-8</t>
  </si>
  <si>
    <t>K-1</t>
  </si>
  <si>
    <t>K-2</t>
  </si>
  <si>
    <t>K-3</t>
  </si>
  <si>
    <t>K-5</t>
  </si>
  <si>
    <t xml:space="preserve">  (Standard on F-85 De Luxe, Jetfire and Sports Convertiable.)</t>
  </si>
  <si>
    <t>K-7</t>
  </si>
  <si>
    <t>K-8</t>
  </si>
  <si>
    <t>K-9</t>
  </si>
  <si>
    <t>O-2</t>
  </si>
  <si>
    <t>(Not available on Cutlass Convertible, 3 seat Station Wagon or on Jetfire with Option N / C60.)</t>
  </si>
  <si>
    <t>P-2</t>
  </si>
  <si>
    <t>O-P</t>
  </si>
  <si>
    <t>Q-1</t>
  </si>
  <si>
    <t>R-1</t>
  </si>
  <si>
    <t>S-1</t>
  </si>
  <si>
    <t>U-4</t>
  </si>
  <si>
    <t>U-9</t>
  </si>
  <si>
    <t>W-1</t>
  </si>
  <si>
    <t>Provides 185 horsepower on manual-transmission cars, ('63) 195 horsepower on Hydra-Matic-equipped cars.  Includes:  4-barrel carburetor, high compression, 3.36-to-1 axle ratio and low back-pressure muffler.  (Standard on Cutlass models; available on all other models except Jetfire.)</t>
  </si>
  <si>
    <t>For models with 15" wheels and tires.  (Available only with Options P-2 / P27 or O-2 / P28.)</t>
  </si>
  <si>
    <t>X-2</t>
  </si>
  <si>
    <t>Stainless steel discs enhance styling.  (Not available with Options P-2 / P27 or O-2 / P28.)</t>
  </si>
  <si>
    <t>X-5</t>
  </si>
  <si>
    <t>Y-1</t>
  </si>
  <si>
    <t>Y-2</t>
  </si>
  <si>
    <t>(no code)</t>
  </si>
  <si>
    <t>D34</t>
  </si>
  <si>
    <t>Visor Vanity Mirror</t>
  </si>
  <si>
    <t>Jetfire over Cutlass</t>
  </si>
  <si>
    <t>%</t>
  </si>
  <si>
    <t>Produced</t>
  </si>
  <si>
    <t>Factory</t>
  </si>
  <si>
    <t>exc. Jetfire</t>
  </si>
  <si>
    <t>List Price</t>
  </si>
  <si>
    <t>Dealer Part</t>
  </si>
  <si>
    <t>F-85 Models="Y" body</t>
  </si>
  <si>
    <t>Make your</t>
  </si>
  <si>
    <t>Window Price</t>
  </si>
  <si>
    <t>Jetfire 3 speed on column</t>
  </si>
  <si>
    <t>Jetfire 4 speed flor shift</t>
  </si>
  <si>
    <t>Jetfire 4 speed Hydra-Matic</t>
  </si>
  <si>
    <t>Totals</t>
  </si>
  <si>
    <t>1962Jetfire</t>
  </si>
  <si>
    <t>1963Jetfire</t>
  </si>
  <si>
    <t>Jetfire Transmission Make List</t>
  </si>
  <si>
    <t>Oldsmobile</t>
  </si>
  <si>
    <t>Records</t>
  </si>
  <si>
    <t>Gray trim</t>
  </si>
  <si>
    <t>Blue trim</t>
  </si>
  <si>
    <t>Red trim</t>
  </si>
  <si>
    <t>Fawn trim</t>
  </si>
  <si>
    <t>Interior colors</t>
  </si>
  <si>
    <r>
      <t xml:space="preserve">     ( 4 speed + PS=</t>
    </r>
    <r>
      <rPr>
        <b/>
        <sz val="10"/>
        <rFont val="Arial"/>
        <family val="2"/>
      </rPr>
      <t>99</t>
    </r>
    <r>
      <rPr>
        <sz val="10"/>
        <rFont val="Arial"/>
        <family val="0"/>
      </rPr>
      <t>)</t>
    </r>
  </si>
  <si>
    <r>
      <t>G+G2+3 speed trans=</t>
    </r>
    <r>
      <rPr>
        <b/>
        <sz val="10"/>
        <rFont val="Arial"/>
        <family val="2"/>
      </rPr>
      <t>11</t>
    </r>
  </si>
  <si>
    <r>
      <t>G+G2+Auto trans=</t>
    </r>
    <r>
      <rPr>
        <b/>
        <sz val="10"/>
        <rFont val="Arial"/>
        <family val="2"/>
      </rPr>
      <t>3095</t>
    </r>
  </si>
  <si>
    <r>
      <t>G+G2+4 speed trans=</t>
    </r>
    <r>
      <rPr>
        <b/>
        <sz val="10"/>
        <rFont val="Arial"/>
        <family val="2"/>
      </rPr>
      <t>168</t>
    </r>
  </si>
  <si>
    <t>Turbocharged engines</t>
  </si>
  <si>
    <t>ST engine 10.75 to 1 Comperssion ratio</t>
  </si>
  <si>
    <t>HT engine 10.25 to 1 Compression ratio</t>
  </si>
  <si>
    <t>1961 to 1963 F-85 car and option prices + production numbers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</si>
</sst>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&quot;$&quot;#,##0.0"/>
    <numFmt numFmtId="168" formatCode="&quot;$&quot;#,##0.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0"/>
    </font>
    <font>
      <u val="single"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/>
    </xf>
    <xf numFmtId="164" fontId="0" fillId="0" borderId="4" xfId="15" applyNumberFormat="1" applyBorder="1" applyAlignment="1">
      <alignment/>
    </xf>
    <xf numFmtId="165" fontId="6" fillId="0" borderId="5" xfId="17" applyNumberFormat="1" applyFont="1" applyBorder="1" applyAlignment="1">
      <alignment horizontal="center"/>
    </xf>
    <xf numFmtId="166" fontId="0" fillId="0" borderId="0" xfId="17" applyNumberFormat="1" applyAlignment="1">
      <alignment/>
    </xf>
    <xf numFmtId="1" fontId="0" fillId="0" borderId="4" xfId="15" applyNumberFormat="1" applyBorder="1" applyAlignment="1">
      <alignment/>
    </xf>
    <xf numFmtId="0" fontId="6" fillId="0" borderId="5" xfId="0" applyFont="1" applyBorder="1" applyAlignment="1">
      <alignment/>
    </xf>
    <xf numFmtId="165" fontId="6" fillId="0" borderId="5" xfId="0" applyNumberFormat="1" applyFont="1" applyBorder="1" applyAlignment="1">
      <alignment horizontal="center"/>
    </xf>
    <xf numFmtId="1" fontId="0" fillId="0" borderId="2" xfId="15" applyNumberFormat="1" applyBorder="1" applyAlignment="1">
      <alignment/>
    </xf>
    <xf numFmtId="165" fontId="6" fillId="0" borderId="5" xfId="17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44" fontId="6" fillId="0" borderId="0" xfId="17" applyFont="1" applyAlignment="1">
      <alignment/>
    </xf>
    <xf numFmtId="37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64" fontId="3" fillId="2" borderId="2" xfId="15" applyNumberFormat="1" applyFont="1" applyFill="1" applyBorder="1" applyAlignment="1">
      <alignment/>
    </xf>
    <xf numFmtId="164" fontId="3" fillId="2" borderId="7" xfId="15" applyNumberFormat="1" applyFont="1" applyFill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44" fontId="5" fillId="0" borderId="0" xfId="17" applyFont="1" applyAlignment="1">
      <alignment/>
    </xf>
    <xf numFmtId="14" fontId="7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168" fontId="5" fillId="0" borderId="0" xfId="0" applyNumberFormat="1" applyFont="1" applyBorder="1" applyAlignment="1">
      <alignment horizontal="center"/>
    </xf>
    <xf numFmtId="10" fontId="0" fillId="0" borderId="0" xfId="19" applyNumberFormat="1" applyAlignment="1">
      <alignment/>
    </xf>
    <xf numFmtId="10" fontId="3" fillId="0" borderId="0" xfId="0" applyNumberFormat="1" applyFont="1" applyAlignment="1">
      <alignment/>
    </xf>
    <xf numFmtId="44" fontId="7" fillId="0" borderId="0" xfId="17" applyFont="1" applyBorder="1" applyAlignment="1">
      <alignment/>
    </xf>
    <xf numFmtId="44" fontId="7" fillId="0" borderId="0" xfId="17" applyFont="1" applyAlignment="1">
      <alignment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/>
    </xf>
    <xf numFmtId="0" fontId="4" fillId="3" borderId="8" xfId="0" applyFont="1" applyFill="1" applyBorder="1" applyAlignment="1">
      <alignment/>
    </xf>
    <xf numFmtId="44" fontId="4" fillId="3" borderId="8" xfId="0" applyNumberFormat="1" applyFont="1" applyFill="1" applyBorder="1" applyAlignment="1">
      <alignment/>
    </xf>
    <xf numFmtId="168" fontId="4" fillId="3" borderId="7" xfId="0" applyNumberFormat="1" applyFont="1" applyFill="1" applyBorder="1" applyAlignment="1">
      <alignment/>
    </xf>
    <xf numFmtId="166" fontId="0" fillId="0" borderId="0" xfId="17" applyNumberFormat="1" applyBorder="1" applyAlignment="1">
      <alignment/>
    </xf>
    <xf numFmtId="164" fontId="0" fillId="0" borderId="9" xfId="15" applyNumberFormat="1" applyBorder="1" applyAlignment="1">
      <alignment/>
    </xf>
    <xf numFmtId="165" fontId="6" fillId="0" borderId="1" xfId="17" applyNumberFormat="1" applyFont="1" applyBorder="1" applyAlignment="1">
      <alignment horizontal="center"/>
    </xf>
    <xf numFmtId="166" fontId="0" fillId="0" borderId="6" xfId="17" applyNumberForma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4" borderId="4" xfId="15" applyNumberFormat="1" applyFont="1" applyFill="1" applyBorder="1" applyAlignment="1">
      <alignment/>
    </xf>
    <xf numFmtId="164" fontId="3" fillId="4" borderId="2" xfId="15" applyNumberFormat="1" applyFont="1" applyFill="1" applyBorder="1" applyAlignment="1">
      <alignment/>
    </xf>
    <xf numFmtId="165" fontId="6" fillId="0" borderId="3" xfId="17" applyNumberFormat="1" applyFont="1" applyBorder="1" applyAlignment="1">
      <alignment horizontal="center"/>
    </xf>
    <xf numFmtId="165" fontId="6" fillId="0" borderId="3" xfId="17" applyNumberFormat="1" applyFont="1" applyFill="1" applyBorder="1" applyAlignment="1">
      <alignment horizontal="center"/>
    </xf>
    <xf numFmtId="164" fontId="3" fillId="4" borderId="8" xfId="15" applyNumberFormat="1" applyFont="1" applyFill="1" applyBorder="1" applyAlignment="1">
      <alignment/>
    </xf>
    <xf numFmtId="164" fontId="3" fillId="4" borderId="7" xfId="15" applyNumberFormat="1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1" fontId="0" fillId="0" borderId="9" xfId="15" applyNumberFormat="1" applyBorder="1" applyAlignment="1">
      <alignment/>
    </xf>
    <xf numFmtId="164" fontId="3" fillId="4" borderId="9" xfId="15" applyNumberFormat="1" applyFont="1" applyFill="1" applyBorder="1" applyAlignment="1">
      <alignment/>
    </xf>
    <xf numFmtId="165" fontId="6" fillId="0" borderId="1" xfId="17" applyNumberFormat="1" applyFont="1" applyFill="1" applyBorder="1" applyAlignment="1">
      <alignment horizontal="center"/>
    </xf>
    <xf numFmtId="164" fontId="3" fillId="4" borderId="10" xfId="15" applyNumberFormat="1" applyFont="1" applyFill="1" applyBorder="1" applyAlignment="1">
      <alignment/>
    </xf>
    <xf numFmtId="166" fontId="0" fillId="0" borderId="11" xfId="17" applyNumberFormat="1" applyBorder="1" applyAlignment="1">
      <alignment/>
    </xf>
    <xf numFmtId="0" fontId="5" fillId="2" borderId="0" xfId="0" applyFont="1" applyFill="1" applyBorder="1" applyAlignment="1">
      <alignment horizontal="right"/>
    </xf>
    <xf numFmtId="10" fontId="0" fillId="0" borderId="0" xfId="19" applyNumberFormat="1" applyFill="1" applyBorder="1" applyAlignment="1">
      <alignment/>
    </xf>
    <xf numFmtId="10" fontId="0" fillId="0" borderId="6" xfId="19" applyNumberForma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15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0" fillId="0" borderId="12" xfId="15" applyNumberFormat="1" applyBorder="1" applyAlignment="1">
      <alignment/>
    </xf>
    <xf numFmtId="165" fontId="6" fillId="0" borderId="13" xfId="17" applyNumberFormat="1" applyFont="1" applyBorder="1" applyAlignment="1">
      <alignment horizontal="center"/>
    </xf>
    <xf numFmtId="164" fontId="3" fillId="4" borderId="12" xfId="15" applyNumberFormat="1" applyFont="1" applyFill="1" applyBorder="1" applyAlignment="1">
      <alignment/>
    </xf>
    <xf numFmtId="165" fontId="6" fillId="0" borderId="13" xfId="17" applyNumberFormat="1" applyFont="1" applyFill="1" applyBorder="1" applyAlignment="1">
      <alignment horizontal="center"/>
    </xf>
    <xf numFmtId="166" fontId="0" fillId="0" borderId="14" xfId="17" applyNumberFormat="1" applyBorder="1" applyAlignment="1">
      <alignment/>
    </xf>
    <xf numFmtId="9" fontId="3" fillId="0" borderId="12" xfId="19" applyFont="1" applyBorder="1" applyAlignment="1">
      <alignment/>
    </xf>
    <xf numFmtId="1" fontId="0" fillId="2" borderId="2" xfId="15" applyNumberFormat="1" applyFill="1" applyBorder="1" applyAlignment="1">
      <alignment/>
    </xf>
    <xf numFmtId="165" fontId="6" fillId="2" borderId="3" xfId="17" applyNumberFormat="1" applyFont="1" applyFill="1" applyBorder="1" applyAlignment="1">
      <alignment horizontal="center"/>
    </xf>
    <xf numFmtId="166" fontId="3" fillId="2" borderId="6" xfId="17" applyNumberFormat="1" applyFont="1" applyFill="1" applyBorder="1" applyAlignment="1">
      <alignment/>
    </xf>
    <xf numFmtId="10" fontId="3" fillId="2" borderId="6" xfId="19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/>
    </xf>
    <xf numFmtId="0" fontId="3" fillId="4" borderId="11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3" fillId="4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/>
    </xf>
    <xf numFmtId="0" fontId="3" fillId="4" borderId="14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/>
    </xf>
    <xf numFmtId="164" fontId="0" fillId="5" borderId="4" xfId="15" applyNumberForma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8" fontId="4" fillId="3" borderId="8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4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D196" sqref="D196"/>
    </sheetView>
  </sheetViews>
  <sheetFormatPr defaultColWidth="8.88671875" defaultRowHeight="15"/>
  <cols>
    <col min="1" max="1" width="8.77734375" style="4" customWidth="1"/>
    <col min="2" max="2" width="6.21484375" style="2" customWidth="1"/>
    <col min="3" max="3" width="2.77734375" style="2" customWidth="1"/>
    <col min="4" max="4" width="36.88671875" style="1" customWidth="1"/>
    <col min="5" max="5" width="0.9921875" style="1" customWidth="1"/>
    <col min="6" max="12" width="10.21484375" style="0" bestFit="1" customWidth="1"/>
    <col min="13" max="13" width="17.21484375" style="0" customWidth="1"/>
    <col min="14" max="14" width="11.5546875" style="0" customWidth="1"/>
    <col min="15" max="15" width="28.77734375" style="0" customWidth="1"/>
  </cols>
  <sheetData>
    <row r="1" spans="1:5" ht="15">
      <c r="A1" s="36" t="s">
        <v>317</v>
      </c>
      <c r="D1"/>
      <c r="E1"/>
    </row>
    <row r="2" spans="1:5" ht="15.75" thickBot="1">
      <c r="A2" s="5" t="s">
        <v>186</v>
      </c>
      <c r="D2" s="40">
        <v>43213</v>
      </c>
      <c r="E2"/>
    </row>
    <row r="3" spans="2:14" ht="15">
      <c r="B3" s="4"/>
      <c r="C3" s="4"/>
      <c r="D3"/>
      <c r="E3"/>
      <c r="F3" s="32">
        <v>1961</v>
      </c>
      <c r="G3" s="7">
        <v>1961</v>
      </c>
      <c r="H3" s="32">
        <v>1962</v>
      </c>
      <c r="I3" s="7">
        <v>1962</v>
      </c>
      <c r="J3" s="38">
        <v>1963</v>
      </c>
      <c r="K3" s="7">
        <v>1963</v>
      </c>
      <c r="L3" s="33" t="s">
        <v>187</v>
      </c>
      <c r="M3" s="2" t="s">
        <v>188</v>
      </c>
      <c r="N3" s="5" t="s">
        <v>287</v>
      </c>
    </row>
    <row r="4" spans="1:14" ht="15.75" thickBot="1">
      <c r="A4" s="31"/>
      <c r="B4" s="19" t="s">
        <v>189</v>
      </c>
      <c r="C4" s="20"/>
      <c r="D4" s="19" t="s">
        <v>293</v>
      </c>
      <c r="E4" s="19"/>
      <c r="F4" s="34" t="s">
        <v>190</v>
      </c>
      <c r="G4" s="9" t="s">
        <v>191</v>
      </c>
      <c r="H4" s="34" t="s">
        <v>190</v>
      </c>
      <c r="I4" s="9" t="s">
        <v>191</v>
      </c>
      <c r="J4" s="20" t="s">
        <v>190</v>
      </c>
      <c r="K4" s="9" t="s">
        <v>191</v>
      </c>
      <c r="L4" s="35" t="s">
        <v>190</v>
      </c>
      <c r="M4" s="8"/>
      <c r="N4" s="5" t="s">
        <v>288</v>
      </c>
    </row>
    <row r="5" spans="2:14" ht="15">
      <c r="B5" s="5">
        <v>3027</v>
      </c>
      <c r="D5" s="24" t="s">
        <v>192</v>
      </c>
      <c r="E5" s="24"/>
      <c r="F5" s="60">
        <v>2336</v>
      </c>
      <c r="G5" s="61">
        <v>2502</v>
      </c>
      <c r="H5" s="10">
        <v>7909</v>
      </c>
      <c r="I5" s="11">
        <v>2403</v>
      </c>
      <c r="J5" s="60">
        <v>11276</v>
      </c>
      <c r="K5" s="61">
        <v>2403</v>
      </c>
      <c r="L5" s="63">
        <f>+F5+H5+J5</f>
        <v>21521</v>
      </c>
      <c r="M5" s="12">
        <f>+(F5*G5)+(H5*I5)+(J5*K5)</f>
        <v>51946227</v>
      </c>
      <c r="N5" s="47">
        <f>+L5/$L$17</f>
        <v>0.07427104219655374</v>
      </c>
    </row>
    <row r="6" spans="2:14" ht="15">
      <c r="B6" s="5">
        <v>3019</v>
      </c>
      <c r="D6" s="24" t="s">
        <v>193</v>
      </c>
      <c r="E6" s="24"/>
      <c r="F6" s="10">
        <v>19765</v>
      </c>
      <c r="G6" s="11">
        <v>2384</v>
      </c>
      <c r="H6" s="10">
        <v>8074</v>
      </c>
      <c r="I6" s="11">
        <v>2457</v>
      </c>
      <c r="J6" s="10">
        <v>8937</v>
      </c>
      <c r="K6" s="11">
        <v>2457</v>
      </c>
      <c r="L6" s="28">
        <f>+F6+H6+J6</f>
        <v>36776</v>
      </c>
      <c r="M6" s="12">
        <f>+(F6*G6)+(H6*I6)+(J6*K6)</f>
        <v>88915787</v>
      </c>
      <c r="N6" s="47">
        <f>+L6/$L$17</f>
        <v>0.12691751534875054</v>
      </c>
    </row>
    <row r="7" spans="2:14" ht="15">
      <c r="B7" s="5">
        <v>3035</v>
      </c>
      <c r="D7" s="24" t="s">
        <v>194</v>
      </c>
      <c r="E7" s="24"/>
      <c r="F7" s="10">
        <v>6667</v>
      </c>
      <c r="G7" s="11">
        <v>2519</v>
      </c>
      <c r="H7" s="10">
        <v>3204</v>
      </c>
      <c r="I7" s="11">
        <v>2754</v>
      </c>
      <c r="J7" s="10">
        <v>3348</v>
      </c>
      <c r="K7" s="11">
        <v>2754</v>
      </c>
      <c r="L7" s="28">
        <f>+F7+H7+J7</f>
        <v>13219</v>
      </c>
      <c r="M7" s="12">
        <f>+(F7*G7)+(H7*I7)+(J7*K7)</f>
        <v>34838381</v>
      </c>
      <c r="N7" s="47">
        <f>+L7/$L$17</f>
        <v>0.04562004120608911</v>
      </c>
    </row>
    <row r="8" spans="2:14" ht="15">
      <c r="B8" s="5">
        <v>3045</v>
      </c>
      <c r="D8" s="24" t="s">
        <v>195</v>
      </c>
      <c r="E8" s="24"/>
      <c r="F8" s="10">
        <v>10087</v>
      </c>
      <c r="G8" s="11">
        <v>2694</v>
      </c>
      <c r="H8" s="10">
        <v>1887</v>
      </c>
      <c r="I8" s="11">
        <v>2835</v>
      </c>
      <c r="J8" s="13">
        <v>0</v>
      </c>
      <c r="K8" s="11"/>
      <c r="L8" s="28">
        <f>+F8+H8+J8</f>
        <v>11974</v>
      </c>
      <c r="M8" s="12">
        <f>+(F8*G8)+(H8*I8)+(J8*K8)</f>
        <v>32524023</v>
      </c>
      <c r="N8" s="47">
        <f>+L8/$L$17</f>
        <v>0.04132342638639164</v>
      </c>
    </row>
    <row r="9" spans="2:14" ht="15">
      <c r="B9" s="5">
        <v>3067</v>
      </c>
      <c r="D9" s="24" t="s">
        <v>203</v>
      </c>
      <c r="E9" s="24"/>
      <c r="F9" s="13">
        <v>0</v>
      </c>
      <c r="G9" s="11"/>
      <c r="H9" s="10">
        <v>3660</v>
      </c>
      <c r="I9" s="11">
        <v>2760</v>
      </c>
      <c r="J9" s="13">
        <v>0</v>
      </c>
      <c r="K9" s="11"/>
      <c r="L9" s="28">
        <f>+F9+H9+J9</f>
        <v>3660</v>
      </c>
      <c r="M9" s="12">
        <f>+(F9*G9)+(H9*I9)+(J9*K9)</f>
        <v>10101600</v>
      </c>
      <c r="N9" s="47">
        <f>+L9/$L$17</f>
        <v>0.012631012241038365</v>
      </c>
    </row>
    <row r="10" spans="2:12" ht="15">
      <c r="B10" s="5"/>
      <c r="D10" s="24"/>
      <c r="E10" s="24"/>
      <c r="F10" s="10"/>
      <c r="G10" s="14"/>
      <c r="H10" s="10"/>
      <c r="I10" s="15"/>
      <c r="J10" s="10"/>
      <c r="K10" s="11"/>
      <c r="L10" s="29"/>
    </row>
    <row r="11" spans="2:14" ht="15">
      <c r="B11" s="5">
        <v>3117</v>
      </c>
      <c r="D11" s="24" t="s">
        <v>196</v>
      </c>
      <c r="E11" s="24"/>
      <c r="F11" s="10">
        <v>9935</v>
      </c>
      <c r="G11" s="11">
        <v>2753</v>
      </c>
      <c r="H11" s="10">
        <v>32461</v>
      </c>
      <c r="I11" s="11">
        <v>2694</v>
      </c>
      <c r="J11" s="10">
        <v>41343</v>
      </c>
      <c r="K11" s="11">
        <v>2694</v>
      </c>
      <c r="L11" s="28">
        <f aca="true" t="shared" si="0" ref="L11:L16">+F11+H11+J11</f>
        <v>83739</v>
      </c>
      <c r="M11" s="12">
        <f aca="true" t="shared" si="1" ref="M11:M16">+(F11*G11)+(H11*I11)+(J11*K11)</f>
        <v>226179031</v>
      </c>
      <c r="N11" s="47">
        <f aca="true" t="shared" si="2" ref="N11:N16">+L11/$L$17</f>
        <v>0.2889913481017245</v>
      </c>
    </row>
    <row r="12" spans="2:14" ht="15">
      <c r="B12" s="5">
        <v>3119</v>
      </c>
      <c r="D12" s="24" t="s">
        <v>197</v>
      </c>
      <c r="E12" s="24"/>
      <c r="F12" s="10">
        <v>26311</v>
      </c>
      <c r="G12" s="11">
        <v>2681</v>
      </c>
      <c r="H12" s="113">
        <v>18736</v>
      </c>
      <c r="I12" s="11">
        <v>2592</v>
      </c>
      <c r="J12" s="10">
        <v>29269</v>
      </c>
      <c r="K12" s="11">
        <v>2592</v>
      </c>
      <c r="L12" s="28">
        <f t="shared" si="0"/>
        <v>74316</v>
      </c>
      <c r="M12" s="12">
        <f t="shared" si="1"/>
        <v>194968751</v>
      </c>
      <c r="N12" s="47">
        <f t="shared" si="2"/>
        <v>0.2564716682254118</v>
      </c>
    </row>
    <row r="13" spans="2:14" ht="15">
      <c r="B13" s="5">
        <v>3135</v>
      </c>
      <c r="D13" s="24" t="s">
        <v>198</v>
      </c>
      <c r="E13" s="24"/>
      <c r="F13" s="10">
        <v>526</v>
      </c>
      <c r="G13" s="11">
        <v>2816</v>
      </c>
      <c r="H13" s="10">
        <v>4974</v>
      </c>
      <c r="I13" s="11">
        <v>2889</v>
      </c>
      <c r="J13" s="10">
        <v>6647</v>
      </c>
      <c r="K13" s="11">
        <v>2889</v>
      </c>
      <c r="L13" s="28">
        <f t="shared" si="0"/>
        <v>12147</v>
      </c>
      <c r="M13" s="12">
        <f t="shared" si="1"/>
        <v>35054285</v>
      </c>
      <c r="N13" s="47">
        <f t="shared" si="2"/>
        <v>0.041920466036036344</v>
      </c>
    </row>
    <row r="14" spans="2:18" ht="15">
      <c r="B14" s="5">
        <v>3145</v>
      </c>
      <c r="D14" s="24" t="s">
        <v>199</v>
      </c>
      <c r="E14" s="24"/>
      <c r="F14" s="10">
        <v>757</v>
      </c>
      <c r="G14" s="11">
        <v>3091</v>
      </c>
      <c r="H14" s="13">
        <v>0</v>
      </c>
      <c r="I14" s="11"/>
      <c r="J14" s="13">
        <v>0</v>
      </c>
      <c r="K14" s="11"/>
      <c r="L14" s="28">
        <f t="shared" si="0"/>
        <v>757</v>
      </c>
      <c r="M14" s="12">
        <f t="shared" si="1"/>
        <v>2339887</v>
      </c>
      <c r="N14" s="47">
        <f t="shared" si="2"/>
        <v>0.002612479854225695</v>
      </c>
      <c r="O14" s="44"/>
      <c r="P14" s="44"/>
      <c r="Q14" s="44"/>
      <c r="R14" s="44"/>
    </row>
    <row r="15" spans="2:18" ht="15">
      <c r="B15" s="5">
        <v>3167</v>
      </c>
      <c r="D15" s="24" t="s">
        <v>200</v>
      </c>
      <c r="E15" s="24"/>
      <c r="F15" s="13">
        <v>0</v>
      </c>
      <c r="G15" s="11"/>
      <c r="H15" s="10">
        <v>9898</v>
      </c>
      <c r="I15" s="11">
        <v>2971</v>
      </c>
      <c r="J15" s="10">
        <v>12149</v>
      </c>
      <c r="K15" s="11">
        <v>2971</v>
      </c>
      <c r="L15" s="28">
        <f t="shared" si="0"/>
        <v>22047</v>
      </c>
      <c r="M15" s="12">
        <f t="shared" si="1"/>
        <v>65501637</v>
      </c>
      <c r="N15" s="47">
        <f t="shared" si="2"/>
        <v>0.07608631881917291</v>
      </c>
      <c r="O15" s="44"/>
      <c r="P15" s="44"/>
      <c r="Q15" s="44"/>
      <c r="R15" s="44"/>
    </row>
    <row r="16" spans="2:18" ht="15.75" thickBot="1">
      <c r="B16" s="70">
        <v>3147</v>
      </c>
      <c r="C16" s="20"/>
      <c r="D16" s="71" t="s">
        <v>206</v>
      </c>
      <c r="E16" s="72"/>
      <c r="F16" s="91">
        <v>0</v>
      </c>
      <c r="G16" s="92"/>
      <c r="H16" s="25">
        <v>3765</v>
      </c>
      <c r="I16" s="92">
        <v>3042</v>
      </c>
      <c r="J16" s="25">
        <v>5842</v>
      </c>
      <c r="K16" s="92">
        <v>3048</v>
      </c>
      <c r="L16" s="26">
        <f t="shared" si="0"/>
        <v>9607</v>
      </c>
      <c r="M16" s="93">
        <f t="shared" si="1"/>
        <v>29259546</v>
      </c>
      <c r="N16" s="94">
        <f t="shared" si="2"/>
        <v>0.03315468158460535</v>
      </c>
      <c r="O16" s="81"/>
      <c r="P16" s="81"/>
      <c r="Q16" s="44"/>
      <c r="R16" s="44"/>
    </row>
    <row r="17" spans="2:18" ht="15.75" thickBot="1">
      <c r="B17" s="82"/>
      <c r="C17" s="43"/>
      <c r="D17" s="82" t="s">
        <v>302</v>
      </c>
      <c r="E17" s="78"/>
      <c r="F17" s="27">
        <f>SUM(F5:F16)</f>
        <v>76384</v>
      </c>
      <c r="G17" s="18"/>
      <c r="H17" s="27">
        <f>SUM(H5:H16)</f>
        <v>94568</v>
      </c>
      <c r="I17" s="18"/>
      <c r="J17" s="27">
        <f>SUM(J5:J16)</f>
        <v>118811</v>
      </c>
      <c r="K17" s="18"/>
      <c r="L17" s="27">
        <f>SUM(L5:L16)</f>
        <v>289763</v>
      </c>
      <c r="M17" s="27">
        <f>SUM(M5:M16)</f>
        <v>771629155</v>
      </c>
      <c r="N17" s="90">
        <f>SUM(N5:N16)</f>
        <v>1</v>
      </c>
      <c r="O17" s="81"/>
      <c r="P17" s="81"/>
      <c r="Q17" s="44"/>
      <c r="R17" s="44"/>
    </row>
    <row r="18" spans="2:18" ht="15">
      <c r="B18" s="97">
        <v>3147</v>
      </c>
      <c r="C18" s="98"/>
      <c r="D18" s="99" t="s">
        <v>296</v>
      </c>
      <c r="E18" s="100"/>
      <c r="F18" s="73"/>
      <c r="G18" s="61"/>
      <c r="H18" s="74">
        <v>16</v>
      </c>
      <c r="I18" s="75"/>
      <c r="J18" s="74">
        <v>45</v>
      </c>
      <c r="K18" s="61"/>
      <c r="L18" s="76">
        <f>+H18+J18</f>
        <v>61</v>
      </c>
      <c r="M18" s="77"/>
      <c r="N18" s="79">
        <f>+L18/$L$21</f>
        <v>0.006349536796086187</v>
      </c>
      <c r="O18" s="44"/>
      <c r="P18" s="44"/>
      <c r="Q18" s="44"/>
      <c r="R18" s="44"/>
    </row>
    <row r="19" spans="2:18" ht="15">
      <c r="B19" s="101">
        <v>3147</v>
      </c>
      <c r="C19" s="102"/>
      <c r="D19" s="103" t="s">
        <v>297</v>
      </c>
      <c r="E19" s="104"/>
      <c r="F19" s="13"/>
      <c r="G19" s="11"/>
      <c r="H19" s="64">
        <v>203</v>
      </c>
      <c r="I19" s="17"/>
      <c r="J19" s="64">
        <v>1391</v>
      </c>
      <c r="K19" s="11"/>
      <c r="L19" s="68">
        <f>+H19+J19</f>
        <v>1594</v>
      </c>
      <c r="M19" s="59"/>
      <c r="N19" s="79">
        <f>+L19/$L$21</f>
        <v>0.1659206828354325</v>
      </c>
      <c r="O19" s="44"/>
      <c r="P19" s="44"/>
      <c r="Q19" s="44"/>
      <c r="R19" s="44"/>
    </row>
    <row r="20" spans="2:18" ht="15.75" thickBot="1">
      <c r="B20" s="105">
        <v>3147</v>
      </c>
      <c r="C20" s="106"/>
      <c r="D20" s="107" t="s">
        <v>298</v>
      </c>
      <c r="E20" s="108"/>
      <c r="F20" s="16"/>
      <c r="G20" s="66"/>
      <c r="H20" s="65">
        <f>+H16-H18-H19</f>
        <v>3546</v>
      </c>
      <c r="I20" s="67"/>
      <c r="J20" s="65">
        <v>4406</v>
      </c>
      <c r="K20" s="66"/>
      <c r="L20" s="69">
        <f>+H20+J20</f>
        <v>7952</v>
      </c>
      <c r="M20" s="62"/>
      <c r="N20" s="80">
        <f>+L20/$L$21</f>
        <v>0.8277297803684813</v>
      </c>
      <c r="O20" s="44"/>
      <c r="P20" s="44"/>
      <c r="Q20" s="44"/>
      <c r="R20" s="44"/>
    </row>
    <row r="21" spans="2:18" ht="15.75" thickBot="1">
      <c r="B21" s="109"/>
      <c r="C21" s="110"/>
      <c r="D21" s="111" t="s">
        <v>299</v>
      </c>
      <c r="E21" s="112"/>
      <c r="F21" s="85"/>
      <c r="G21" s="86"/>
      <c r="H21" s="74">
        <f>SUM(H18:H20)</f>
        <v>3765</v>
      </c>
      <c r="I21" s="88"/>
      <c r="J21" s="87">
        <f>SUM(J18:J20)</f>
        <v>5842</v>
      </c>
      <c r="K21" s="86"/>
      <c r="L21" s="87">
        <f>SUM(L18:L20)</f>
        <v>9607</v>
      </c>
      <c r="M21" s="89"/>
      <c r="N21" s="90">
        <f>SUM(N18:N20)</f>
        <v>1</v>
      </c>
      <c r="O21" s="44"/>
      <c r="P21" s="44"/>
      <c r="Q21" s="44"/>
      <c r="R21" s="44"/>
    </row>
    <row r="22" spans="2:18" ht="15">
      <c r="B22" s="4"/>
      <c r="C22" s="4"/>
      <c r="D22"/>
      <c r="E22"/>
      <c r="F22" s="83"/>
      <c r="G22" s="44"/>
      <c r="H22" s="33" t="s">
        <v>303</v>
      </c>
      <c r="I22" s="44"/>
      <c r="J22" s="83"/>
      <c r="K22" s="44"/>
      <c r="L22" s="84"/>
      <c r="M22" s="37"/>
      <c r="N22" s="48"/>
      <c r="O22" s="44"/>
      <c r="P22" s="44"/>
      <c r="Q22" s="44"/>
      <c r="R22" s="44"/>
    </row>
    <row r="23" spans="2:18" ht="15.75" thickBot="1">
      <c r="B23" s="4"/>
      <c r="C23" s="4"/>
      <c r="D23"/>
      <c r="E23"/>
      <c r="G23" s="5">
        <f>+G3</f>
        <v>1961</v>
      </c>
      <c r="H23" s="116" t="s">
        <v>300</v>
      </c>
      <c r="I23" s="53">
        <f>+I3</f>
        <v>1962</v>
      </c>
      <c r="J23" s="5"/>
      <c r="K23" s="53">
        <f>+K3</f>
        <v>1963</v>
      </c>
      <c r="L23" s="51">
        <v>1963</v>
      </c>
      <c r="O23" s="44"/>
      <c r="P23" s="44"/>
      <c r="Q23" s="44"/>
      <c r="R23" s="44"/>
    </row>
    <row r="24" spans="2:18" ht="15">
      <c r="B24" s="4"/>
      <c r="C24" s="4"/>
      <c r="D24"/>
      <c r="E24"/>
      <c r="G24" s="5"/>
      <c r="H24" s="116" t="s">
        <v>190</v>
      </c>
      <c r="I24" s="53" t="s">
        <v>289</v>
      </c>
      <c r="J24" s="114" t="s">
        <v>301</v>
      </c>
      <c r="K24" s="53" t="s">
        <v>289</v>
      </c>
      <c r="L24" s="51" t="s">
        <v>292</v>
      </c>
      <c r="N24" s="117" t="s">
        <v>294</v>
      </c>
      <c r="O24" s="44"/>
      <c r="P24" s="44"/>
      <c r="Q24" s="44"/>
      <c r="R24" s="44"/>
    </row>
    <row r="25" spans="1:18" ht="15.75" thickBot="1">
      <c r="A25" s="19" t="s">
        <v>158</v>
      </c>
      <c r="B25" s="19">
        <v>1963</v>
      </c>
      <c r="C25" s="20"/>
      <c r="D25" s="19" t="s">
        <v>201</v>
      </c>
      <c r="E25" s="19"/>
      <c r="F25" s="30"/>
      <c r="G25" s="19" t="s">
        <v>205</v>
      </c>
      <c r="H25" s="35" t="s">
        <v>304</v>
      </c>
      <c r="I25" s="54" t="s">
        <v>205</v>
      </c>
      <c r="J25" s="115" t="s">
        <v>190</v>
      </c>
      <c r="K25" s="54" t="s">
        <v>205</v>
      </c>
      <c r="L25" s="52" t="s">
        <v>291</v>
      </c>
      <c r="N25" s="118" t="s">
        <v>295</v>
      </c>
      <c r="O25" s="44"/>
      <c r="P25" s="44"/>
      <c r="Q25" s="44"/>
      <c r="R25" s="44"/>
    </row>
    <row r="26" spans="1:18" ht="22.5" customHeight="1">
      <c r="A26" s="42"/>
      <c r="B26" s="42"/>
      <c r="C26" s="43"/>
      <c r="D26" s="45" t="s">
        <v>286</v>
      </c>
      <c r="E26" s="42"/>
      <c r="F26" s="44"/>
      <c r="G26" s="42"/>
      <c r="H26" s="95"/>
      <c r="I26" s="46">
        <f>+I16-I11</f>
        <v>348</v>
      </c>
      <c r="J26" s="44"/>
      <c r="K26" s="46">
        <f>+K16-K11</f>
        <v>354</v>
      </c>
      <c r="L26" s="49"/>
      <c r="N26" s="119">
        <f>+I16</f>
        <v>3042</v>
      </c>
      <c r="O26" s="44"/>
      <c r="P26" s="44"/>
      <c r="Q26" s="44"/>
      <c r="R26" s="44"/>
    </row>
    <row r="27" spans="1:18" ht="15">
      <c r="A27" s="5" t="s">
        <v>208</v>
      </c>
      <c r="B27" s="2" t="s">
        <v>0</v>
      </c>
      <c r="C27" s="2" t="s">
        <v>1</v>
      </c>
      <c r="D27" s="3"/>
      <c r="E27" s="3"/>
      <c r="H27" s="96"/>
      <c r="I27" s="21">
        <v>31.2</v>
      </c>
      <c r="K27" s="21"/>
      <c r="L27" s="50"/>
      <c r="N27" s="56"/>
      <c r="O27" s="44"/>
      <c r="P27" s="44"/>
      <c r="Q27" s="44"/>
      <c r="R27" s="44"/>
    </row>
    <row r="28" spans="4:18" ht="26.25" customHeight="1">
      <c r="D28" s="1" t="s">
        <v>127</v>
      </c>
      <c r="H28" s="96"/>
      <c r="I28" s="21"/>
      <c r="K28" s="21"/>
      <c r="L28" s="50"/>
      <c r="M28" s="41"/>
      <c r="N28" s="56"/>
      <c r="O28" s="44"/>
      <c r="P28" s="44"/>
      <c r="Q28" s="44"/>
      <c r="R28" s="44"/>
    </row>
    <row r="29" spans="1:18" ht="15">
      <c r="A29" s="5" t="s">
        <v>249</v>
      </c>
      <c r="B29" s="2" t="s">
        <v>2</v>
      </c>
      <c r="C29" s="2" t="s">
        <v>3</v>
      </c>
      <c r="D29" s="3"/>
      <c r="E29" s="3"/>
      <c r="H29" s="96"/>
      <c r="I29" s="21">
        <v>19.91</v>
      </c>
      <c r="K29" s="21">
        <v>19.91</v>
      </c>
      <c r="L29" s="50"/>
      <c r="N29" s="57"/>
      <c r="O29" s="44"/>
      <c r="P29" s="44"/>
      <c r="Q29" s="44"/>
      <c r="R29" s="44"/>
    </row>
    <row r="30" spans="4:18" ht="27" customHeight="1">
      <c r="D30" s="1" t="s">
        <v>4</v>
      </c>
      <c r="H30" s="96"/>
      <c r="I30" s="21"/>
      <c r="K30" s="21"/>
      <c r="L30" s="50"/>
      <c r="N30" s="56"/>
      <c r="O30" s="44"/>
      <c r="P30" s="44"/>
      <c r="Q30" s="44"/>
      <c r="R30" s="44"/>
    </row>
    <row r="31" spans="1:14" ht="15">
      <c r="A31" s="5" t="s">
        <v>273</v>
      </c>
      <c r="B31" s="2" t="s">
        <v>5</v>
      </c>
      <c r="C31" s="2" t="s">
        <v>6</v>
      </c>
      <c r="H31" s="5">
        <v>327</v>
      </c>
      <c r="I31" s="21">
        <v>102.22</v>
      </c>
      <c r="K31" s="21">
        <v>102.22</v>
      </c>
      <c r="L31" s="50"/>
      <c r="N31" s="57"/>
    </row>
    <row r="32" spans="4:14" ht="39.75">
      <c r="D32" s="1" t="s">
        <v>7</v>
      </c>
      <c r="H32" s="96"/>
      <c r="I32" s="21"/>
      <c r="K32" s="21"/>
      <c r="L32" s="50"/>
      <c r="N32" s="56"/>
    </row>
    <row r="33" spans="1:14" ht="15">
      <c r="A33" s="5" t="s">
        <v>274</v>
      </c>
      <c r="B33" s="2" t="s">
        <v>8</v>
      </c>
      <c r="C33" s="2" t="s">
        <v>9</v>
      </c>
      <c r="H33" s="96"/>
      <c r="I33" s="21">
        <v>26.47</v>
      </c>
      <c r="K33" s="21"/>
      <c r="L33" s="50"/>
      <c r="N33" s="56"/>
    </row>
    <row r="34" spans="4:14" ht="42" customHeight="1">
      <c r="D34" s="1" t="s">
        <v>10</v>
      </c>
      <c r="H34" s="96"/>
      <c r="I34" s="21"/>
      <c r="K34" s="21"/>
      <c r="L34" s="50"/>
      <c r="N34" s="56"/>
    </row>
    <row r="35" spans="2:14" ht="15">
      <c r="B35" s="2" t="s">
        <v>11</v>
      </c>
      <c r="C35" s="2" t="s">
        <v>12</v>
      </c>
      <c r="H35" s="96"/>
      <c r="I35" s="21"/>
      <c r="K35" s="21">
        <v>18.83</v>
      </c>
      <c r="L35" s="50">
        <v>9</v>
      </c>
      <c r="N35" s="56"/>
    </row>
    <row r="36" spans="4:14" ht="15">
      <c r="D36" s="1" t="s">
        <v>13</v>
      </c>
      <c r="H36" s="96"/>
      <c r="I36" s="21"/>
      <c r="K36" s="21"/>
      <c r="L36" s="50"/>
      <c r="N36" s="56"/>
    </row>
    <row r="37" spans="2:14" ht="15">
      <c r="B37" s="2" t="s">
        <v>14</v>
      </c>
      <c r="C37" s="2" t="s">
        <v>15</v>
      </c>
      <c r="H37" s="96"/>
      <c r="I37" s="21"/>
      <c r="K37" s="21"/>
      <c r="L37" s="50"/>
      <c r="N37" s="56"/>
    </row>
    <row r="38" spans="4:14" ht="27">
      <c r="D38" s="1" t="s">
        <v>16</v>
      </c>
      <c r="H38" s="96"/>
      <c r="I38" s="21"/>
      <c r="K38" s="21"/>
      <c r="L38" s="50"/>
      <c r="N38" s="56"/>
    </row>
    <row r="39" spans="2:14" ht="15">
      <c r="B39" s="2" t="s">
        <v>17</v>
      </c>
      <c r="C39" s="2" t="s">
        <v>156</v>
      </c>
      <c r="H39" s="96"/>
      <c r="I39" s="21"/>
      <c r="K39" s="21">
        <v>66.71</v>
      </c>
      <c r="L39" s="50"/>
      <c r="N39" s="56"/>
    </row>
    <row r="40" spans="4:14" ht="28.5" customHeight="1">
      <c r="D40" s="1" t="s">
        <v>128</v>
      </c>
      <c r="H40" s="96"/>
      <c r="I40" s="21"/>
      <c r="K40" s="21"/>
      <c r="L40" s="50"/>
      <c r="N40" s="56"/>
    </row>
    <row r="41" spans="2:14" ht="15">
      <c r="B41" s="2" t="s">
        <v>18</v>
      </c>
      <c r="C41" s="2" t="s">
        <v>19</v>
      </c>
      <c r="H41" s="96"/>
      <c r="I41" s="21"/>
      <c r="K41" s="21">
        <v>10.22</v>
      </c>
      <c r="L41" s="50"/>
      <c r="N41" s="56"/>
    </row>
    <row r="42" spans="4:14" ht="27">
      <c r="D42" s="1" t="s">
        <v>129</v>
      </c>
      <c r="H42" s="96"/>
      <c r="I42" s="21"/>
      <c r="K42" s="21"/>
      <c r="L42" s="50"/>
      <c r="N42" s="56"/>
    </row>
    <row r="43" spans="2:14" ht="15">
      <c r="B43" s="2" t="s">
        <v>20</v>
      </c>
      <c r="C43" s="2" t="s">
        <v>21</v>
      </c>
      <c r="H43" s="96"/>
      <c r="I43" s="21"/>
      <c r="K43" s="21"/>
      <c r="L43" s="50"/>
      <c r="N43" s="56"/>
    </row>
    <row r="44" spans="4:14" ht="39.75">
      <c r="D44" s="1" t="s">
        <v>130</v>
      </c>
      <c r="H44" s="96"/>
      <c r="I44" s="21"/>
      <c r="K44" s="21"/>
      <c r="L44" s="50"/>
      <c r="N44" s="56"/>
    </row>
    <row r="45" spans="2:14" ht="15">
      <c r="B45" s="2" t="s">
        <v>22</v>
      </c>
      <c r="C45" s="2" t="s">
        <v>23</v>
      </c>
      <c r="H45" s="96"/>
      <c r="I45" s="21"/>
      <c r="K45" s="21"/>
      <c r="L45" s="50"/>
      <c r="N45" s="56"/>
    </row>
    <row r="46" spans="4:14" ht="39.75">
      <c r="D46" s="1" t="s">
        <v>24</v>
      </c>
      <c r="H46" s="96"/>
      <c r="I46" s="21"/>
      <c r="K46" s="21"/>
      <c r="L46" s="50"/>
      <c r="N46" s="56"/>
    </row>
    <row r="47" spans="1:14" ht="15">
      <c r="A47" s="5" t="s">
        <v>255</v>
      </c>
      <c r="B47" s="2" t="s">
        <v>25</v>
      </c>
      <c r="C47" s="2" t="s">
        <v>26</v>
      </c>
      <c r="H47" s="5">
        <v>3765</v>
      </c>
      <c r="I47" s="21">
        <v>19.37</v>
      </c>
      <c r="K47" s="21"/>
      <c r="L47" s="50"/>
      <c r="N47" s="56"/>
    </row>
    <row r="48" spans="1:14" ht="39.75">
      <c r="A48" s="5"/>
      <c r="D48" s="1" t="s">
        <v>256</v>
      </c>
      <c r="H48" s="96"/>
      <c r="I48" s="21"/>
      <c r="K48" s="21"/>
      <c r="L48" s="50"/>
      <c r="N48" s="56"/>
    </row>
    <row r="49" spans="1:14" ht="15">
      <c r="A49" s="5" t="s">
        <v>253</v>
      </c>
      <c r="B49" s="2" t="s">
        <v>27</v>
      </c>
      <c r="C49" s="2" t="s">
        <v>28</v>
      </c>
      <c r="H49" s="96"/>
      <c r="I49" s="21">
        <v>6.36</v>
      </c>
      <c r="K49" s="21">
        <v>6.36</v>
      </c>
      <c r="L49" s="50">
        <v>6.35</v>
      </c>
      <c r="N49" s="57"/>
    </row>
    <row r="50" spans="1:14" ht="30" customHeight="1">
      <c r="A50" s="5"/>
      <c r="D50" s="1" t="s">
        <v>254</v>
      </c>
      <c r="H50" s="96"/>
      <c r="I50" s="21"/>
      <c r="K50" s="21"/>
      <c r="L50" s="50"/>
      <c r="N50" s="56"/>
    </row>
    <row r="51" spans="1:14" ht="15">
      <c r="A51" s="5" t="s">
        <v>258</v>
      </c>
      <c r="B51" s="2" t="s">
        <v>29</v>
      </c>
      <c r="C51" s="2" t="s">
        <v>30</v>
      </c>
      <c r="H51" s="96"/>
      <c r="I51" s="21">
        <v>9.68</v>
      </c>
      <c r="K51" s="21">
        <v>9.68</v>
      </c>
      <c r="L51" s="50"/>
      <c r="N51" s="56"/>
    </row>
    <row r="52" spans="1:14" ht="39.75">
      <c r="A52" s="5"/>
      <c r="D52" s="1" t="s">
        <v>31</v>
      </c>
      <c r="H52" s="96"/>
      <c r="I52" s="21"/>
      <c r="K52" s="21"/>
      <c r="L52" s="50"/>
      <c r="N52" s="56"/>
    </row>
    <row r="53" spans="1:14" ht="15">
      <c r="A53" s="5" t="s">
        <v>259</v>
      </c>
      <c r="B53" s="2" t="s">
        <v>32</v>
      </c>
      <c r="C53" s="2" t="s">
        <v>131</v>
      </c>
      <c r="H53" s="96"/>
      <c r="I53" s="21">
        <v>10.76</v>
      </c>
      <c r="K53" s="21"/>
      <c r="L53" s="50"/>
      <c r="N53" s="56"/>
    </row>
    <row r="54" spans="1:14" ht="30" customHeight="1">
      <c r="A54" s="5"/>
      <c r="D54" s="1" t="s">
        <v>133</v>
      </c>
      <c r="H54" s="96"/>
      <c r="I54" s="21"/>
      <c r="K54" s="21"/>
      <c r="L54" s="50"/>
      <c r="N54" s="56"/>
    </row>
    <row r="55" spans="1:14" ht="15">
      <c r="A55" s="5" t="s">
        <v>260</v>
      </c>
      <c r="B55" s="2" t="s">
        <v>33</v>
      </c>
      <c r="C55" s="2" t="s">
        <v>132</v>
      </c>
      <c r="H55" s="96"/>
      <c r="I55" s="21">
        <v>12.91</v>
      </c>
      <c r="K55" s="21"/>
      <c r="L55" s="50"/>
      <c r="N55" s="56"/>
    </row>
    <row r="56" spans="1:14" ht="27">
      <c r="A56" s="5"/>
      <c r="D56" s="1" t="s">
        <v>34</v>
      </c>
      <c r="H56" s="96"/>
      <c r="I56" s="21"/>
      <c r="K56" s="21"/>
      <c r="L56" s="50"/>
      <c r="N56" s="56"/>
    </row>
    <row r="57" spans="1:14" ht="15">
      <c r="A57" s="5" t="s">
        <v>265</v>
      </c>
      <c r="B57" s="2" t="s">
        <v>35</v>
      </c>
      <c r="C57" s="2" t="s">
        <v>182</v>
      </c>
      <c r="H57" s="96"/>
      <c r="I57" s="21">
        <v>9.42</v>
      </c>
      <c r="K57" s="21"/>
      <c r="L57" s="50"/>
      <c r="N57" s="56"/>
    </row>
    <row r="58" spans="1:14" ht="39" customHeight="1">
      <c r="A58" s="5"/>
      <c r="D58" s="1" t="s">
        <v>134</v>
      </c>
      <c r="H58" s="96"/>
      <c r="I58" s="21"/>
      <c r="K58" s="21"/>
      <c r="L58" s="50"/>
      <c r="N58" s="56"/>
    </row>
    <row r="59" spans="1:14" ht="15">
      <c r="A59" s="5" t="s">
        <v>263</v>
      </c>
      <c r="B59" s="2" t="s">
        <v>36</v>
      </c>
      <c r="C59" s="2" t="s">
        <v>37</v>
      </c>
      <c r="H59" s="96"/>
      <c r="I59" s="21">
        <v>21.52</v>
      </c>
      <c r="K59" s="21"/>
      <c r="L59" s="50"/>
      <c r="N59" s="56"/>
    </row>
    <row r="60" spans="1:14" ht="39.75">
      <c r="A60" s="5"/>
      <c r="D60" s="1" t="s">
        <v>135</v>
      </c>
      <c r="H60" s="96"/>
      <c r="I60" s="21"/>
      <c r="K60" s="21"/>
      <c r="L60" s="50"/>
      <c r="N60" s="56"/>
    </row>
    <row r="61" spans="1:14" ht="15">
      <c r="A61" s="5" t="s">
        <v>264</v>
      </c>
      <c r="C61" s="2" t="s">
        <v>183</v>
      </c>
      <c r="H61" s="96"/>
      <c r="I61" s="21">
        <v>33.36</v>
      </c>
      <c r="K61" s="21"/>
      <c r="L61" s="50"/>
      <c r="N61" s="56"/>
    </row>
    <row r="62" spans="1:14" ht="30" customHeight="1">
      <c r="A62" s="5"/>
      <c r="D62" s="1" t="s">
        <v>204</v>
      </c>
      <c r="H62" s="96"/>
      <c r="I62" s="21"/>
      <c r="K62" s="21"/>
      <c r="L62" s="50"/>
      <c r="N62" s="56"/>
    </row>
    <row r="63" spans="1:14" ht="15">
      <c r="A63" s="5"/>
      <c r="B63" s="2" t="s">
        <v>38</v>
      </c>
      <c r="C63" s="2" t="s">
        <v>136</v>
      </c>
      <c r="H63" s="96"/>
      <c r="I63" s="21"/>
      <c r="K63" s="21"/>
      <c r="L63" s="50"/>
      <c r="N63" s="56"/>
    </row>
    <row r="64" spans="1:14" ht="15">
      <c r="A64" s="5"/>
      <c r="D64" s="1" t="s">
        <v>39</v>
      </c>
      <c r="H64" s="96"/>
      <c r="I64" s="21"/>
      <c r="K64" s="21"/>
      <c r="L64" s="50"/>
      <c r="N64" s="56"/>
    </row>
    <row r="65" spans="1:14" ht="15">
      <c r="A65" s="5" t="s">
        <v>250</v>
      </c>
      <c r="B65" s="2" t="s">
        <v>40</v>
      </c>
      <c r="C65" s="2" t="s">
        <v>137</v>
      </c>
      <c r="H65" s="96"/>
      <c r="I65" s="21">
        <v>75.32</v>
      </c>
      <c r="K65" s="21"/>
      <c r="L65" s="50"/>
      <c r="N65" s="56"/>
    </row>
    <row r="66" spans="1:14" ht="27">
      <c r="A66" s="5"/>
      <c r="D66" s="1" t="s">
        <v>251</v>
      </c>
      <c r="H66" s="96"/>
      <c r="I66" s="21"/>
      <c r="K66" s="21"/>
      <c r="L66" s="50"/>
      <c r="N66" s="56"/>
    </row>
    <row r="67" spans="1:14" ht="15" customHeight="1">
      <c r="A67" s="5" t="s">
        <v>252</v>
      </c>
      <c r="C67" s="2" t="s">
        <v>169</v>
      </c>
      <c r="H67" s="96"/>
      <c r="I67" s="21">
        <v>53.8</v>
      </c>
      <c r="K67" s="21"/>
      <c r="L67" s="50"/>
      <c r="N67" s="56"/>
    </row>
    <row r="68" spans="1:14" ht="27" customHeight="1">
      <c r="A68" s="5"/>
      <c r="D68" s="1" t="s">
        <v>176</v>
      </c>
      <c r="H68" s="5"/>
      <c r="I68" s="21"/>
      <c r="K68" s="21"/>
      <c r="L68" s="50"/>
      <c r="N68" s="56"/>
    </row>
    <row r="69" spans="1:14" ht="15" customHeight="1">
      <c r="A69" s="5" t="s">
        <v>216</v>
      </c>
      <c r="B69"/>
      <c r="C69" s="2" t="s">
        <v>214</v>
      </c>
      <c r="D69"/>
      <c r="E69"/>
      <c r="H69" s="5"/>
      <c r="I69" s="21">
        <v>12</v>
      </c>
      <c r="L69" s="50"/>
      <c r="N69" s="56"/>
    </row>
    <row r="70" spans="1:14" ht="28.5" customHeight="1">
      <c r="A70" s="5"/>
      <c r="B70"/>
      <c r="D70" s="1" t="s">
        <v>218</v>
      </c>
      <c r="E70"/>
      <c r="H70" s="1" t="s">
        <v>311</v>
      </c>
      <c r="I70" s="21"/>
      <c r="L70" s="50"/>
      <c r="N70" s="56"/>
    </row>
    <row r="71" spans="1:14" ht="15" customHeight="1">
      <c r="A71" s="5" t="s">
        <v>248</v>
      </c>
      <c r="C71" s="2" t="s">
        <v>215</v>
      </c>
      <c r="H71" s="5">
        <v>3322</v>
      </c>
      <c r="I71" s="21">
        <v>5.27</v>
      </c>
      <c r="K71" s="21"/>
      <c r="L71" s="50"/>
      <c r="N71" s="56"/>
    </row>
    <row r="72" spans="1:14" ht="27" customHeight="1">
      <c r="A72" s="5"/>
      <c r="D72" s="1" t="s">
        <v>217</v>
      </c>
      <c r="H72" s="1" t="s">
        <v>312</v>
      </c>
      <c r="I72" s="21"/>
      <c r="K72" s="21"/>
      <c r="L72" s="50"/>
      <c r="N72" s="56"/>
    </row>
    <row r="73" spans="1:14" ht="15" customHeight="1">
      <c r="A73" s="5"/>
      <c r="B73" s="2" t="s">
        <v>41</v>
      </c>
      <c r="C73" s="2" t="s">
        <v>177</v>
      </c>
      <c r="H73" s="5"/>
      <c r="I73" s="21"/>
      <c r="K73" s="21">
        <v>16.46</v>
      </c>
      <c r="L73" s="50"/>
      <c r="N73" s="56"/>
    </row>
    <row r="74" spans="1:14" ht="39.75" customHeight="1">
      <c r="A74" s="5"/>
      <c r="D74" s="1" t="s">
        <v>42</v>
      </c>
      <c r="H74" s="1" t="s">
        <v>313</v>
      </c>
      <c r="I74" s="21"/>
      <c r="K74" s="21"/>
      <c r="L74" s="50"/>
      <c r="N74" s="56"/>
    </row>
    <row r="75" spans="1:14" ht="15" customHeight="1">
      <c r="A75" s="5" t="s">
        <v>167</v>
      </c>
      <c r="C75" s="2" t="s">
        <v>168</v>
      </c>
      <c r="H75" s="5">
        <v>3763</v>
      </c>
      <c r="I75" s="21">
        <v>0</v>
      </c>
      <c r="K75" s="21"/>
      <c r="L75" s="50">
        <v>69</v>
      </c>
      <c r="N75" s="56"/>
    </row>
    <row r="76" spans="1:14" ht="15" customHeight="1">
      <c r="A76" s="5"/>
      <c r="D76" s="1" t="s">
        <v>231</v>
      </c>
      <c r="H76" s="5"/>
      <c r="I76" s="21"/>
      <c r="K76" s="21"/>
      <c r="L76" s="50"/>
      <c r="N76" s="56"/>
    </row>
    <row r="77" spans="1:14" ht="15">
      <c r="A77" s="5" t="s">
        <v>247</v>
      </c>
      <c r="B77" s="2" t="s">
        <v>43</v>
      </c>
      <c r="C77" s="6" t="s">
        <v>165</v>
      </c>
      <c r="H77" s="5">
        <v>2</v>
      </c>
      <c r="I77" s="39">
        <v>-73</v>
      </c>
      <c r="K77" s="21"/>
      <c r="L77" s="50"/>
      <c r="N77" s="56"/>
    </row>
    <row r="78" spans="1:14" ht="27" customHeight="1">
      <c r="A78" s="5"/>
      <c r="C78" s="6"/>
      <c r="D78" s="1" t="s">
        <v>232</v>
      </c>
      <c r="H78" s="5"/>
      <c r="I78" s="39"/>
      <c r="K78" s="21"/>
      <c r="L78" s="50"/>
      <c r="N78" s="56"/>
    </row>
    <row r="79" spans="1:14" ht="15">
      <c r="A79" s="5" t="s">
        <v>159</v>
      </c>
      <c r="B79" s="2" t="s">
        <v>44</v>
      </c>
      <c r="C79" s="2" t="s">
        <v>45</v>
      </c>
      <c r="H79" s="5">
        <v>422</v>
      </c>
      <c r="I79" s="21">
        <v>378</v>
      </c>
      <c r="K79" s="21">
        <v>378</v>
      </c>
      <c r="L79" s="50">
        <v>350</v>
      </c>
      <c r="M79" s="55" t="s">
        <v>290</v>
      </c>
      <c r="N79" s="57"/>
    </row>
    <row r="80" spans="1:14" ht="53.25">
      <c r="A80" s="5"/>
      <c r="D80" s="1" t="s">
        <v>138</v>
      </c>
      <c r="H80" s="5"/>
      <c r="I80" s="21"/>
      <c r="K80" s="21"/>
      <c r="L80" s="50"/>
      <c r="N80" s="56"/>
    </row>
    <row r="81" spans="1:14" ht="15">
      <c r="A81" s="5" t="s">
        <v>213</v>
      </c>
      <c r="B81" s="2" t="s">
        <v>46</v>
      </c>
      <c r="C81" s="2" t="s">
        <v>139</v>
      </c>
      <c r="H81" s="5"/>
      <c r="I81" s="21">
        <v>4.51</v>
      </c>
      <c r="K81" s="21">
        <v>4.51</v>
      </c>
      <c r="L81" s="50"/>
      <c r="N81" s="57"/>
    </row>
    <row r="82" spans="1:14" ht="27">
      <c r="A82" s="5"/>
      <c r="D82" s="1" t="s">
        <v>140</v>
      </c>
      <c r="H82" s="5"/>
      <c r="I82" s="21"/>
      <c r="K82" s="21"/>
      <c r="L82" s="50"/>
      <c r="N82" s="56"/>
    </row>
    <row r="83" spans="1:14" ht="15">
      <c r="A83" s="5" t="s">
        <v>271</v>
      </c>
      <c r="B83" s="2" t="s">
        <v>47</v>
      </c>
      <c r="C83" s="2" t="s">
        <v>48</v>
      </c>
      <c r="H83" s="5"/>
      <c r="I83" s="21">
        <v>4.51</v>
      </c>
      <c r="K83" s="21"/>
      <c r="L83" s="50">
        <v>3.75</v>
      </c>
      <c r="N83" s="57"/>
    </row>
    <row r="84" spans="1:14" ht="15">
      <c r="A84" s="5"/>
      <c r="D84" s="1" t="s">
        <v>49</v>
      </c>
      <c r="H84" s="5"/>
      <c r="I84" s="21"/>
      <c r="K84" s="21"/>
      <c r="L84" s="50"/>
      <c r="N84" s="56"/>
    </row>
    <row r="85" spans="1:14" ht="15">
      <c r="A85" s="5"/>
      <c r="B85" s="2" t="s">
        <v>50</v>
      </c>
      <c r="C85" s="2" t="s">
        <v>141</v>
      </c>
      <c r="H85" s="5"/>
      <c r="I85" s="21"/>
      <c r="K85" s="21">
        <v>11.78</v>
      </c>
      <c r="L85" s="50">
        <v>12</v>
      </c>
      <c r="N85" s="56"/>
    </row>
    <row r="86" spans="1:14" ht="15">
      <c r="A86" s="5"/>
      <c r="D86" s="1" t="s">
        <v>51</v>
      </c>
      <c r="H86" s="5"/>
      <c r="I86" s="21"/>
      <c r="K86" s="21"/>
      <c r="L86" s="50"/>
      <c r="N86" s="56"/>
    </row>
    <row r="87" spans="1:14" ht="15">
      <c r="A87" s="5"/>
      <c r="B87" s="2" t="s">
        <v>284</v>
      </c>
      <c r="C87" s="2" t="s">
        <v>285</v>
      </c>
      <c r="H87" s="5"/>
      <c r="I87" s="21">
        <v>1.72</v>
      </c>
      <c r="K87" s="21">
        <v>1.72</v>
      </c>
      <c r="L87" s="50">
        <v>1.75</v>
      </c>
      <c r="N87" s="56"/>
    </row>
    <row r="88" spans="1:14" ht="15">
      <c r="A88" s="5" t="s">
        <v>257</v>
      </c>
      <c r="B88" s="2" t="s">
        <v>52</v>
      </c>
      <c r="C88" s="2" t="s">
        <v>209</v>
      </c>
      <c r="H88" s="5"/>
      <c r="I88" s="21">
        <v>48.42</v>
      </c>
      <c r="K88" s="21"/>
      <c r="L88" s="50"/>
      <c r="N88" s="56"/>
    </row>
    <row r="89" spans="1:14" ht="15">
      <c r="A89" s="5" t="s">
        <v>257</v>
      </c>
      <c r="B89" s="2" t="s">
        <v>52</v>
      </c>
      <c r="C89" s="2" t="s">
        <v>210</v>
      </c>
      <c r="H89" s="5"/>
      <c r="I89" s="21">
        <v>67.19</v>
      </c>
      <c r="K89" s="21">
        <v>67.19</v>
      </c>
      <c r="L89" s="50"/>
      <c r="N89" s="56"/>
    </row>
    <row r="90" spans="1:14" ht="67.5" customHeight="1">
      <c r="A90" s="5"/>
      <c r="D90" s="1" t="s">
        <v>211</v>
      </c>
      <c r="H90" s="5"/>
      <c r="I90" s="21"/>
      <c r="K90" s="21"/>
      <c r="L90" s="50"/>
      <c r="N90" s="56"/>
    </row>
    <row r="91" spans="1:14" ht="15">
      <c r="A91" s="5" t="s">
        <v>283</v>
      </c>
      <c r="B91" s="2" t="s">
        <v>53</v>
      </c>
      <c r="C91" s="2" t="s">
        <v>54</v>
      </c>
      <c r="H91" s="5"/>
      <c r="I91" s="21">
        <v>16.46</v>
      </c>
      <c r="K91" s="21">
        <v>16.46</v>
      </c>
      <c r="L91" s="50"/>
      <c r="N91" s="57"/>
    </row>
    <row r="92" spans="1:14" ht="27">
      <c r="A92" s="5"/>
      <c r="D92" s="1" t="s">
        <v>230</v>
      </c>
      <c r="H92" s="5"/>
      <c r="I92" s="21"/>
      <c r="K92" s="21"/>
      <c r="L92" s="50"/>
      <c r="N92" s="56"/>
    </row>
    <row r="93" spans="1:14" ht="15">
      <c r="A93" s="5" t="s">
        <v>272</v>
      </c>
      <c r="B93" s="2" t="s">
        <v>55</v>
      </c>
      <c r="C93" s="2" t="s">
        <v>56</v>
      </c>
      <c r="H93" s="5"/>
      <c r="I93" s="21">
        <v>43.04</v>
      </c>
      <c r="K93" s="21">
        <v>43.04</v>
      </c>
      <c r="L93" s="50"/>
      <c r="N93" s="56"/>
    </row>
    <row r="94" spans="1:14" ht="27">
      <c r="A94" s="5"/>
      <c r="D94" s="1" t="s">
        <v>57</v>
      </c>
      <c r="H94" s="5"/>
      <c r="I94" s="21"/>
      <c r="K94" s="21"/>
      <c r="L94" s="50"/>
      <c r="N94" s="56"/>
    </row>
    <row r="95" spans="1:14" ht="15">
      <c r="A95" s="5"/>
      <c r="B95" s="2" t="s">
        <v>58</v>
      </c>
      <c r="C95" s="2" t="s">
        <v>157</v>
      </c>
      <c r="H95" s="5"/>
      <c r="I95" s="21"/>
      <c r="K95" s="21"/>
      <c r="L95" s="50"/>
      <c r="N95" s="56"/>
    </row>
    <row r="96" spans="1:14" ht="27">
      <c r="A96" s="5"/>
      <c r="D96" s="1" t="s">
        <v>170</v>
      </c>
      <c r="H96" s="5"/>
      <c r="I96" s="21"/>
      <c r="K96" s="21"/>
      <c r="L96" s="50"/>
      <c r="N96" s="56"/>
    </row>
    <row r="97" spans="1:14" ht="15">
      <c r="A97" s="5"/>
      <c r="B97" s="2" t="s">
        <v>59</v>
      </c>
      <c r="C97" s="2" t="s">
        <v>60</v>
      </c>
      <c r="H97" s="5"/>
      <c r="I97" s="21"/>
      <c r="K97" s="21"/>
      <c r="L97" s="50"/>
      <c r="N97" s="56"/>
    </row>
    <row r="98" spans="1:14" ht="15">
      <c r="A98" s="5"/>
      <c r="D98" s="1" t="s">
        <v>171</v>
      </c>
      <c r="H98" s="5"/>
      <c r="I98" s="21"/>
      <c r="K98" s="21"/>
      <c r="L98" s="50"/>
      <c r="N98" s="56"/>
    </row>
    <row r="99" spans="1:14" ht="15">
      <c r="A99" s="5" t="s">
        <v>212</v>
      </c>
      <c r="B99" s="2" t="s">
        <v>61</v>
      </c>
      <c r="C99" s="2" t="s">
        <v>142</v>
      </c>
      <c r="H99" s="5">
        <v>1291</v>
      </c>
      <c r="I99" s="21">
        <v>42.5</v>
      </c>
      <c r="K99" s="21"/>
      <c r="L99" s="50"/>
      <c r="N99" s="57"/>
    </row>
    <row r="100" spans="1:14" ht="39.75" customHeight="1">
      <c r="A100" s="5"/>
      <c r="D100" s="1" t="s">
        <v>62</v>
      </c>
      <c r="H100" s="5"/>
      <c r="I100" s="21"/>
      <c r="K100" s="21"/>
      <c r="L100" s="50"/>
      <c r="N100" s="56"/>
    </row>
    <row r="101" spans="1:14" ht="15">
      <c r="A101" s="5" t="s">
        <v>281</v>
      </c>
      <c r="B101" s="2" t="s">
        <v>63</v>
      </c>
      <c r="C101" s="2" t="s">
        <v>64</v>
      </c>
      <c r="H101" s="5"/>
      <c r="I101" s="21">
        <v>3.77</v>
      </c>
      <c r="K101" s="21">
        <v>3.77</v>
      </c>
      <c r="L101" s="50"/>
      <c r="N101" s="57"/>
    </row>
    <row r="102" spans="1:14" ht="27">
      <c r="A102" s="5"/>
      <c r="D102" s="1" t="s">
        <v>65</v>
      </c>
      <c r="H102" s="5"/>
      <c r="I102" s="21"/>
      <c r="K102" s="21"/>
      <c r="L102" s="50"/>
      <c r="N102" s="56"/>
    </row>
    <row r="103" spans="1:14" ht="15">
      <c r="A103" s="5" t="s">
        <v>160</v>
      </c>
      <c r="B103" s="2" t="s">
        <v>66</v>
      </c>
      <c r="C103" s="2" t="s">
        <v>143</v>
      </c>
      <c r="H103" s="5"/>
      <c r="I103" s="21">
        <v>2.69</v>
      </c>
      <c r="K103" s="21"/>
      <c r="L103" s="50"/>
      <c r="N103" s="56"/>
    </row>
    <row r="104" spans="1:14" ht="30" customHeight="1">
      <c r="A104" s="5"/>
      <c r="D104" s="1" t="s">
        <v>180</v>
      </c>
      <c r="H104" s="5"/>
      <c r="I104" s="21"/>
      <c r="K104" s="21"/>
      <c r="L104" s="50"/>
      <c r="N104" s="56"/>
    </row>
    <row r="105" spans="1:14" ht="18" customHeight="1">
      <c r="A105" s="5" t="s">
        <v>282</v>
      </c>
      <c r="C105" s="2" t="s">
        <v>228</v>
      </c>
      <c r="H105" s="5"/>
      <c r="I105" s="21">
        <v>5.16</v>
      </c>
      <c r="K105" s="21"/>
      <c r="L105" s="50"/>
      <c r="N105" s="56"/>
    </row>
    <row r="106" spans="1:14" ht="17.25" customHeight="1">
      <c r="A106" s="5"/>
      <c r="D106" s="1" t="s">
        <v>229</v>
      </c>
      <c r="H106" s="5"/>
      <c r="I106" s="21"/>
      <c r="K106" s="21"/>
      <c r="L106" s="50"/>
      <c r="N106" s="56"/>
    </row>
    <row r="107" spans="1:14" ht="15">
      <c r="A107" s="5"/>
      <c r="B107" s="2" t="s">
        <v>67</v>
      </c>
      <c r="C107" s="2" t="s">
        <v>145</v>
      </c>
      <c r="H107" s="5"/>
      <c r="I107" s="21"/>
      <c r="K107" s="21">
        <v>6.46</v>
      </c>
      <c r="L107" s="50"/>
      <c r="N107" s="56"/>
    </row>
    <row r="108" spans="1:14" ht="15">
      <c r="A108" s="5"/>
      <c r="D108" s="1" t="s">
        <v>144</v>
      </c>
      <c r="H108" s="5"/>
      <c r="I108" s="21"/>
      <c r="K108" s="21"/>
      <c r="L108" s="50"/>
      <c r="N108" s="56"/>
    </row>
    <row r="109" spans="1:14" ht="15">
      <c r="A109" s="5" t="s">
        <v>275</v>
      </c>
      <c r="B109" s="2" t="s">
        <v>68</v>
      </c>
      <c r="C109" s="2" t="s">
        <v>69</v>
      </c>
      <c r="H109" s="5"/>
      <c r="I109" s="21">
        <v>45.19</v>
      </c>
      <c r="K109" s="21"/>
      <c r="L109" s="50"/>
      <c r="N109" s="56"/>
    </row>
    <row r="110" spans="1:14" ht="86.25" customHeight="1">
      <c r="A110" s="5"/>
      <c r="D110" s="1" t="s">
        <v>276</v>
      </c>
      <c r="H110" s="5"/>
      <c r="I110" s="21"/>
      <c r="K110" s="21"/>
      <c r="L110" s="50"/>
      <c r="N110" s="56"/>
    </row>
    <row r="111" spans="1:14" ht="15">
      <c r="A111" s="5"/>
      <c r="B111" s="2" t="s">
        <v>70</v>
      </c>
      <c r="C111" s="2" t="s">
        <v>146</v>
      </c>
      <c r="H111" s="5"/>
      <c r="I111" s="21"/>
      <c r="K111" s="21"/>
      <c r="L111" s="50"/>
      <c r="N111" s="56"/>
    </row>
    <row r="112" spans="1:14" ht="27" customHeight="1">
      <c r="A112" s="5"/>
      <c r="D112" s="1" t="s">
        <v>178</v>
      </c>
      <c r="H112" s="5"/>
      <c r="I112" s="21"/>
      <c r="K112" s="21"/>
      <c r="L112" s="50"/>
      <c r="N112" s="56"/>
    </row>
    <row r="113" spans="1:14" ht="15">
      <c r="A113" s="5" t="s">
        <v>246</v>
      </c>
      <c r="B113" s="2" t="s">
        <v>71</v>
      </c>
      <c r="C113" s="2" t="s">
        <v>179</v>
      </c>
      <c r="H113" s="5">
        <v>203</v>
      </c>
      <c r="I113" s="21">
        <v>199.8</v>
      </c>
      <c r="J113" s="5">
        <v>1391</v>
      </c>
      <c r="K113" s="21">
        <v>188.3</v>
      </c>
      <c r="L113" s="50"/>
      <c r="N113" s="56"/>
    </row>
    <row r="114" spans="1:14" ht="27">
      <c r="A114" s="5"/>
      <c r="D114" s="1" t="s">
        <v>72</v>
      </c>
      <c r="H114" s="5"/>
      <c r="I114" s="21"/>
      <c r="K114" s="21"/>
      <c r="L114" s="50"/>
      <c r="N114" s="56"/>
    </row>
    <row r="115" spans="1:14" ht="15">
      <c r="A115" s="5" t="s">
        <v>207</v>
      </c>
      <c r="B115" s="2" t="s">
        <v>73</v>
      </c>
      <c r="C115" s="2" t="s">
        <v>147</v>
      </c>
      <c r="H115" s="5">
        <v>3546</v>
      </c>
      <c r="I115" s="21">
        <v>189</v>
      </c>
      <c r="J115" s="5">
        <v>4406</v>
      </c>
      <c r="K115" s="21">
        <v>189</v>
      </c>
      <c r="L115" s="50"/>
      <c r="N115" s="57"/>
    </row>
    <row r="116" spans="1:14" ht="15">
      <c r="A116" s="5"/>
      <c r="D116" s="1" t="s">
        <v>74</v>
      </c>
      <c r="H116" s="5"/>
      <c r="I116" s="21"/>
      <c r="K116" s="21"/>
      <c r="L116" s="50"/>
      <c r="N116" s="56"/>
    </row>
    <row r="117" spans="1:14" ht="15">
      <c r="A117" s="5" t="s">
        <v>161</v>
      </c>
      <c r="B117" s="2" t="s">
        <v>75</v>
      </c>
      <c r="C117" s="2" t="s">
        <v>76</v>
      </c>
      <c r="H117" s="5"/>
      <c r="I117" s="21">
        <v>13.45</v>
      </c>
      <c r="K117" s="21"/>
      <c r="L117" s="50"/>
      <c r="N117" s="56"/>
    </row>
    <row r="118" spans="1:14" ht="53.25">
      <c r="A118" s="5"/>
      <c r="D118" s="1" t="s">
        <v>77</v>
      </c>
      <c r="H118" s="5"/>
      <c r="I118" s="21"/>
      <c r="K118" s="21"/>
      <c r="L118" s="50"/>
      <c r="N118" s="56"/>
    </row>
    <row r="119" spans="1:14" ht="15">
      <c r="A119" s="5" t="s">
        <v>185</v>
      </c>
      <c r="B119" s="2" t="s">
        <v>78</v>
      </c>
      <c r="C119" s="2" t="s">
        <v>148</v>
      </c>
      <c r="H119" s="5">
        <v>2971</v>
      </c>
      <c r="I119" s="21">
        <v>86.08</v>
      </c>
      <c r="K119" s="21"/>
      <c r="L119" s="50"/>
      <c r="N119" s="57"/>
    </row>
    <row r="120" spans="1:14" ht="27">
      <c r="A120" s="5"/>
      <c r="D120" s="1" t="s">
        <v>79</v>
      </c>
      <c r="H120" s="1" t="s">
        <v>310</v>
      </c>
      <c r="I120" s="21"/>
      <c r="K120" s="21"/>
      <c r="L120" s="50"/>
      <c r="N120" s="56"/>
    </row>
    <row r="121" spans="1:14" ht="15">
      <c r="A121" s="5" t="s">
        <v>278</v>
      </c>
      <c r="B121" s="2" t="s">
        <v>80</v>
      </c>
      <c r="C121" s="2" t="s">
        <v>81</v>
      </c>
      <c r="H121" s="5"/>
      <c r="I121" s="21">
        <v>21.52</v>
      </c>
      <c r="K121" s="21">
        <v>17.22</v>
      </c>
      <c r="L121" s="50"/>
      <c r="N121" s="57"/>
    </row>
    <row r="122" spans="1:14" ht="27">
      <c r="A122" s="5"/>
      <c r="D122" s="1" t="s">
        <v>279</v>
      </c>
      <c r="H122" s="5"/>
      <c r="I122" s="21"/>
      <c r="K122" s="21"/>
      <c r="L122" s="50"/>
      <c r="N122" s="56"/>
    </row>
    <row r="123" spans="1:14" ht="15">
      <c r="A123" s="5" t="s">
        <v>166</v>
      </c>
      <c r="B123" s="2" t="s">
        <v>82</v>
      </c>
      <c r="C123" s="2" t="s">
        <v>83</v>
      </c>
      <c r="H123" s="5"/>
      <c r="I123" s="21">
        <v>11.3</v>
      </c>
      <c r="K123" s="21"/>
      <c r="L123" s="50"/>
      <c r="N123" s="56"/>
    </row>
    <row r="124" spans="1:14" ht="27">
      <c r="A124" s="5"/>
      <c r="D124" s="1" t="s">
        <v>277</v>
      </c>
      <c r="H124" s="5"/>
      <c r="I124" s="21"/>
      <c r="K124" s="21"/>
      <c r="L124" s="50"/>
      <c r="N124" s="56"/>
    </row>
    <row r="125" spans="1:14" ht="15">
      <c r="A125" s="5" t="s">
        <v>219</v>
      </c>
      <c r="C125" s="2" t="s">
        <v>220</v>
      </c>
      <c r="H125" s="5"/>
      <c r="I125" s="21">
        <v>7.64</v>
      </c>
      <c r="K125" s="21"/>
      <c r="L125" s="50"/>
      <c r="N125" s="56"/>
    </row>
    <row r="126" spans="1:14" ht="27" customHeight="1">
      <c r="A126" s="5"/>
      <c r="D126" s="1" t="s">
        <v>221</v>
      </c>
      <c r="H126" s="5"/>
      <c r="I126" s="21"/>
      <c r="K126" s="21"/>
      <c r="L126" s="50"/>
      <c r="N126" s="56"/>
    </row>
    <row r="127" spans="1:14" ht="15" customHeight="1">
      <c r="A127" s="5" t="s">
        <v>162</v>
      </c>
      <c r="B127" s="2" t="s">
        <v>84</v>
      </c>
      <c r="C127" s="2" t="s">
        <v>222</v>
      </c>
      <c r="H127" s="5"/>
      <c r="I127" s="21">
        <v>28.51</v>
      </c>
      <c r="K127" s="21"/>
      <c r="L127" s="50"/>
      <c r="N127" s="57"/>
    </row>
    <row r="128" spans="1:14" ht="15" customHeight="1">
      <c r="A128" s="5"/>
      <c r="D128" s="1" t="s">
        <v>224</v>
      </c>
      <c r="H128" s="5"/>
      <c r="I128" s="21"/>
      <c r="K128" s="21"/>
      <c r="L128" s="50"/>
      <c r="N128" s="56"/>
    </row>
    <row r="129" spans="1:14" ht="15">
      <c r="A129" s="5" t="s">
        <v>162</v>
      </c>
      <c r="B129" s="2" t="s">
        <v>84</v>
      </c>
      <c r="C129" s="2" t="s">
        <v>223</v>
      </c>
      <c r="H129" s="5"/>
      <c r="I129" s="21">
        <v>29.95</v>
      </c>
      <c r="K129" s="21"/>
      <c r="L129" s="50"/>
      <c r="N129" s="56"/>
    </row>
    <row r="130" spans="1:14" ht="15">
      <c r="A130" s="5"/>
      <c r="D130" s="1" t="s">
        <v>225</v>
      </c>
      <c r="H130" s="5"/>
      <c r="I130" s="21"/>
      <c r="K130" s="21"/>
      <c r="L130" s="50"/>
      <c r="N130" s="56"/>
    </row>
    <row r="131" spans="1:14" ht="15">
      <c r="A131" s="5" t="s">
        <v>268</v>
      </c>
      <c r="B131" s="2" t="s">
        <v>85</v>
      </c>
      <c r="C131" s="2" t="s">
        <v>86</v>
      </c>
      <c r="H131" s="5"/>
      <c r="I131" s="21">
        <v>43.09</v>
      </c>
      <c r="K131" s="21"/>
      <c r="L131" s="50"/>
      <c r="N131" s="56"/>
    </row>
    <row r="132" spans="1:14" ht="27">
      <c r="A132" s="5"/>
      <c r="D132" s="1" t="s">
        <v>267</v>
      </c>
      <c r="H132" s="5"/>
      <c r="I132" s="21"/>
      <c r="K132" s="21"/>
      <c r="L132" s="50"/>
      <c r="N132" s="56"/>
    </row>
    <row r="133" spans="1:14" ht="15">
      <c r="A133" s="5" t="s">
        <v>266</v>
      </c>
      <c r="B133" s="2" t="s">
        <v>87</v>
      </c>
      <c r="C133" s="2" t="s">
        <v>88</v>
      </c>
      <c r="H133" s="5"/>
      <c r="I133" s="21">
        <v>15.06</v>
      </c>
      <c r="K133" s="21">
        <v>15.06</v>
      </c>
      <c r="L133" s="50"/>
      <c r="N133" s="56"/>
    </row>
    <row r="134" spans="1:14" ht="27">
      <c r="A134" s="5"/>
      <c r="D134" s="1" t="s">
        <v>267</v>
      </c>
      <c r="H134" s="5"/>
      <c r="I134" s="21"/>
      <c r="K134" s="21"/>
      <c r="L134" s="50"/>
      <c r="N134" s="56"/>
    </row>
    <row r="135" spans="1:14" ht="15">
      <c r="A135" s="5"/>
      <c r="B135" s="2" t="s">
        <v>89</v>
      </c>
      <c r="C135" s="2" t="s">
        <v>90</v>
      </c>
      <c r="H135" s="5"/>
      <c r="I135" s="21"/>
      <c r="K135" s="21">
        <v>13.45</v>
      </c>
      <c r="L135" s="50"/>
      <c r="N135" s="56"/>
    </row>
    <row r="136" spans="1:14" ht="27" customHeight="1">
      <c r="A136" s="5"/>
      <c r="D136" s="1" t="s">
        <v>91</v>
      </c>
      <c r="H136" s="5"/>
      <c r="I136" s="21"/>
      <c r="K136" s="21"/>
      <c r="L136" s="50"/>
      <c r="N136" s="56"/>
    </row>
    <row r="137" spans="1:14" ht="15">
      <c r="A137" s="5"/>
      <c r="B137" s="2" t="s">
        <v>92</v>
      </c>
      <c r="C137" s="2" t="s">
        <v>93</v>
      </c>
      <c r="H137" s="5"/>
      <c r="I137" s="21"/>
      <c r="K137" s="21">
        <v>35.94</v>
      </c>
      <c r="L137" s="50"/>
      <c r="N137" s="56"/>
    </row>
    <row r="138" spans="1:14" ht="15">
      <c r="A138" s="5" t="s">
        <v>269</v>
      </c>
      <c r="C138" s="2" t="s">
        <v>226</v>
      </c>
      <c r="H138" s="5"/>
      <c r="I138" s="21">
        <v>36.15</v>
      </c>
      <c r="K138" s="21"/>
      <c r="L138" s="50"/>
      <c r="N138" s="56"/>
    </row>
    <row r="139" spans="1:14" ht="17.25" customHeight="1">
      <c r="A139" s="5"/>
      <c r="D139" s="1" t="s">
        <v>227</v>
      </c>
      <c r="H139" s="5"/>
      <c r="I139" s="21"/>
      <c r="K139" s="21"/>
      <c r="L139" s="50"/>
      <c r="N139" s="56"/>
    </row>
    <row r="140" spans="1:14" ht="15">
      <c r="A140" s="5" t="s">
        <v>163</v>
      </c>
      <c r="B140" s="2" t="s">
        <v>94</v>
      </c>
      <c r="C140" s="2" t="s">
        <v>95</v>
      </c>
      <c r="H140" s="5"/>
      <c r="I140" s="21">
        <v>10.71</v>
      </c>
      <c r="K140" s="21">
        <v>6.46</v>
      </c>
      <c r="L140" s="50">
        <v>7.75</v>
      </c>
      <c r="N140" s="57"/>
    </row>
    <row r="141" spans="1:14" ht="27" customHeight="1">
      <c r="A141" s="5"/>
      <c r="D141" s="1" t="s">
        <v>96</v>
      </c>
      <c r="H141" s="5"/>
      <c r="I141" s="21"/>
      <c r="K141" s="21"/>
      <c r="L141" s="50"/>
      <c r="N141" s="56"/>
    </row>
    <row r="142" spans="1:14" ht="15">
      <c r="A142" s="5"/>
      <c r="B142" s="2" t="s">
        <v>97</v>
      </c>
      <c r="C142" s="2" t="s">
        <v>98</v>
      </c>
      <c r="H142" s="5"/>
      <c r="I142" s="21"/>
      <c r="K142" s="21">
        <v>2.69</v>
      </c>
      <c r="L142" s="50"/>
      <c r="N142" s="56"/>
    </row>
    <row r="143" spans="1:14" ht="15">
      <c r="A143" s="5"/>
      <c r="D143" s="1" t="s">
        <v>99</v>
      </c>
      <c r="H143" s="5"/>
      <c r="I143" s="21"/>
      <c r="K143" s="21"/>
      <c r="L143" s="50"/>
      <c r="N143" s="56"/>
    </row>
    <row r="144" spans="1:14" ht="15">
      <c r="A144" s="5"/>
      <c r="B144" s="2" t="s">
        <v>100</v>
      </c>
      <c r="C144" s="2" t="s">
        <v>101</v>
      </c>
      <c r="H144" s="5"/>
      <c r="I144" s="21"/>
      <c r="K144" s="21"/>
      <c r="L144" s="50"/>
      <c r="N144" s="56"/>
    </row>
    <row r="145" spans="1:14" ht="28.5" customHeight="1">
      <c r="A145" s="5"/>
      <c r="D145" s="1" t="s">
        <v>102</v>
      </c>
      <c r="H145" s="5"/>
      <c r="I145" s="21"/>
      <c r="K145" s="21"/>
      <c r="L145" s="50"/>
      <c r="N145" s="56"/>
    </row>
    <row r="146" spans="1:14" ht="15">
      <c r="A146" s="5" t="s">
        <v>184</v>
      </c>
      <c r="B146" s="2" t="s">
        <v>103</v>
      </c>
      <c r="C146" s="2" t="s">
        <v>104</v>
      </c>
      <c r="H146" s="5"/>
      <c r="I146" s="21">
        <v>16.14</v>
      </c>
      <c r="K146" s="21">
        <v>16.14</v>
      </c>
      <c r="L146" s="50">
        <v>15.5</v>
      </c>
      <c r="N146" s="57"/>
    </row>
    <row r="147" spans="1:14" ht="15">
      <c r="A147" s="5"/>
      <c r="D147" s="1" t="s">
        <v>105</v>
      </c>
      <c r="H147" s="5"/>
      <c r="I147" s="21"/>
      <c r="K147" s="21"/>
      <c r="L147" s="50"/>
      <c r="N147" s="56"/>
    </row>
    <row r="148" spans="1:14" ht="15">
      <c r="A148" s="5"/>
      <c r="B148" s="2" t="s">
        <v>106</v>
      </c>
      <c r="C148" s="2" t="s">
        <v>107</v>
      </c>
      <c r="H148" s="5"/>
      <c r="I148" s="21"/>
      <c r="K148" s="21">
        <v>3.98</v>
      </c>
      <c r="L148" s="50"/>
      <c r="N148" s="56"/>
    </row>
    <row r="149" spans="1:14" ht="27">
      <c r="A149" s="5"/>
      <c r="D149" s="1" t="s">
        <v>149</v>
      </c>
      <c r="H149" s="5"/>
      <c r="I149" s="21"/>
      <c r="K149" s="21"/>
      <c r="L149" s="50"/>
      <c r="N149" s="56"/>
    </row>
    <row r="150" spans="1:14" ht="15">
      <c r="A150" s="5" t="s">
        <v>164</v>
      </c>
      <c r="B150" s="2" t="s">
        <v>108</v>
      </c>
      <c r="C150" s="2" t="s">
        <v>109</v>
      </c>
      <c r="H150" s="5"/>
      <c r="I150" s="21">
        <v>65.64</v>
      </c>
      <c r="K150" s="21">
        <v>65.64</v>
      </c>
      <c r="L150" s="50"/>
      <c r="N150" s="57"/>
    </row>
    <row r="151" spans="1:14" ht="27">
      <c r="A151" s="5"/>
      <c r="D151" s="1" t="s">
        <v>110</v>
      </c>
      <c r="H151" s="5"/>
      <c r="I151" s="21"/>
      <c r="K151" s="21"/>
      <c r="L151" s="50"/>
      <c r="N151" s="56"/>
    </row>
    <row r="152" spans="1:14" ht="15">
      <c r="A152" s="5"/>
      <c r="B152" s="2" t="s">
        <v>111</v>
      </c>
      <c r="C152" s="2" t="s">
        <v>150</v>
      </c>
      <c r="H152" s="5"/>
      <c r="I152" s="21"/>
      <c r="K152" s="21">
        <v>16.14</v>
      </c>
      <c r="L152" s="50"/>
      <c r="N152" s="56"/>
    </row>
    <row r="153" spans="1:14" ht="27" customHeight="1">
      <c r="A153" s="5"/>
      <c r="D153" s="1" t="s">
        <v>151</v>
      </c>
      <c r="H153" s="5"/>
      <c r="I153" s="21"/>
      <c r="K153" s="21"/>
      <c r="L153" s="50"/>
      <c r="N153" s="56"/>
    </row>
    <row r="154" spans="1:14" ht="15">
      <c r="A154" s="5" t="s">
        <v>270</v>
      </c>
      <c r="B154" s="2" t="s">
        <v>112</v>
      </c>
      <c r="C154" s="2" t="s">
        <v>113</v>
      </c>
      <c r="H154" s="5">
        <v>76</v>
      </c>
      <c r="I154" s="21">
        <v>20.17</v>
      </c>
      <c r="K154" s="21"/>
      <c r="L154" s="50"/>
      <c r="N154" s="56"/>
    </row>
    <row r="155" spans="4:14" ht="28.5" customHeight="1">
      <c r="D155" s="1" t="s">
        <v>114</v>
      </c>
      <c r="H155" s="5"/>
      <c r="I155" s="21"/>
      <c r="K155" s="21"/>
      <c r="L155" s="50"/>
      <c r="N155" s="56"/>
    </row>
    <row r="156" spans="1:14" ht="15" customHeight="1">
      <c r="A156" s="5" t="s">
        <v>172</v>
      </c>
      <c r="C156" s="2" t="s">
        <v>173</v>
      </c>
      <c r="H156" s="5"/>
      <c r="I156" s="21">
        <v>4.35</v>
      </c>
      <c r="K156" s="21"/>
      <c r="L156" s="50"/>
      <c r="N156" s="57"/>
    </row>
    <row r="157" spans="4:14" ht="27" customHeight="1">
      <c r="D157" s="1" t="s">
        <v>174</v>
      </c>
      <c r="H157" s="5"/>
      <c r="I157" s="21"/>
      <c r="K157" s="21"/>
      <c r="L157" s="50"/>
      <c r="N157" s="56"/>
    </row>
    <row r="158" spans="1:14" ht="15">
      <c r="A158" s="5" t="s">
        <v>280</v>
      </c>
      <c r="B158" s="2" t="s">
        <v>115</v>
      </c>
      <c r="C158" s="2" t="s">
        <v>116</v>
      </c>
      <c r="H158" s="5"/>
      <c r="I158" s="21">
        <v>64.56</v>
      </c>
      <c r="K158" s="21"/>
      <c r="L158" s="50"/>
      <c r="N158" s="56"/>
    </row>
    <row r="159" spans="4:14" ht="27">
      <c r="D159" s="1" t="s">
        <v>117</v>
      </c>
      <c r="H159" s="5"/>
      <c r="I159" s="21"/>
      <c r="K159" s="21"/>
      <c r="L159" s="50"/>
      <c r="N159" s="56"/>
    </row>
    <row r="160" spans="1:14" ht="15">
      <c r="A160" s="5" t="s">
        <v>261</v>
      </c>
      <c r="B160" s="2" t="s">
        <v>118</v>
      </c>
      <c r="C160" s="2" t="s">
        <v>119</v>
      </c>
      <c r="H160" s="5"/>
      <c r="I160" s="21">
        <v>20.17</v>
      </c>
      <c r="K160" s="21"/>
      <c r="L160" s="50"/>
      <c r="N160" s="56"/>
    </row>
    <row r="161" spans="4:14" ht="15">
      <c r="D161" s="1" t="s">
        <v>175</v>
      </c>
      <c r="H161" s="5"/>
      <c r="I161" s="21"/>
      <c r="K161" s="21"/>
      <c r="L161" s="50"/>
      <c r="N161" s="56"/>
    </row>
    <row r="162" spans="4:14" ht="15">
      <c r="D162" s="1" t="s">
        <v>152</v>
      </c>
      <c r="H162" s="5"/>
      <c r="I162" s="21"/>
      <c r="K162" s="21"/>
      <c r="L162" s="50"/>
      <c r="N162" s="56"/>
    </row>
    <row r="163" spans="4:14" ht="15">
      <c r="D163" s="1" t="s">
        <v>120</v>
      </c>
      <c r="H163" s="5"/>
      <c r="I163" s="21"/>
      <c r="K163" s="21"/>
      <c r="L163" s="50"/>
      <c r="N163" s="56"/>
    </row>
    <row r="164" spans="4:14" ht="15">
      <c r="D164" s="1" t="s">
        <v>121</v>
      </c>
      <c r="H164" s="5"/>
      <c r="I164" s="21"/>
      <c r="K164" s="21"/>
      <c r="L164" s="50"/>
      <c r="N164" s="56"/>
    </row>
    <row r="165" spans="4:14" ht="27">
      <c r="D165" s="1" t="s">
        <v>262</v>
      </c>
      <c r="H165" s="5"/>
      <c r="I165" s="21"/>
      <c r="K165" s="21"/>
      <c r="L165" s="50"/>
      <c r="N165" s="56"/>
    </row>
    <row r="166" spans="2:14" ht="15">
      <c r="B166" s="2" t="s">
        <v>122</v>
      </c>
      <c r="C166" s="2" t="s">
        <v>181</v>
      </c>
      <c r="H166" s="5"/>
      <c r="I166" s="21"/>
      <c r="K166" s="21"/>
      <c r="L166" s="50"/>
      <c r="N166" s="56"/>
    </row>
    <row r="167" spans="4:14" ht="15">
      <c r="D167" s="1" t="s">
        <v>123</v>
      </c>
      <c r="H167" s="5"/>
      <c r="I167" s="21"/>
      <c r="K167" s="21"/>
      <c r="L167" s="50"/>
      <c r="N167" s="56"/>
    </row>
    <row r="168" spans="2:14" ht="15">
      <c r="B168" s="2" t="s">
        <v>124</v>
      </c>
      <c r="C168" s="2" t="s">
        <v>125</v>
      </c>
      <c r="H168" s="5"/>
      <c r="I168" s="21"/>
      <c r="K168" s="21"/>
      <c r="L168" s="50"/>
      <c r="N168" s="56"/>
    </row>
    <row r="169" spans="4:14" ht="42.75" customHeight="1">
      <c r="D169" s="1" t="s">
        <v>153</v>
      </c>
      <c r="H169" s="5"/>
      <c r="I169" s="21"/>
      <c r="K169" s="21"/>
      <c r="L169" s="50"/>
      <c r="N169" s="56"/>
    </row>
    <row r="170" spans="2:14" ht="15">
      <c r="B170" s="2" t="s">
        <v>126</v>
      </c>
      <c r="C170" s="2" t="s">
        <v>154</v>
      </c>
      <c r="H170" s="5"/>
      <c r="I170" s="21"/>
      <c r="K170" s="21">
        <v>3.77</v>
      </c>
      <c r="L170" s="50"/>
      <c r="N170" s="56"/>
    </row>
    <row r="171" spans="4:14" ht="27.75" customHeight="1">
      <c r="D171" s="1" t="s">
        <v>155</v>
      </c>
      <c r="H171" s="5"/>
      <c r="I171" s="21"/>
      <c r="K171" s="21"/>
      <c r="L171" s="50"/>
      <c r="N171" s="56"/>
    </row>
    <row r="172" spans="1:14" ht="15">
      <c r="A172" s="5" t="s">
        <v>202</v>
      </c>
      <c r="C172" s="2" t="s">
        <v>236</v>
      </c>
      <c r="H172" s="5"/>
      <c r="I172" s="21">
        <v>95.08</v>
      </c>
      <c r="L172" s="50"/>
      <c r="N172" s="56"/>
    </row>
    <row r="173" spans="4:14" ht="27">
      <c r="D173" s="1" t="s">
        <v>240</v>
      </c>
      <c r="H173" s="5"/>
      <c r="I173" s="23"/>
      <c r="K173" s="23"/>
      <c r="L173" s="50"/>
      <c r="N173" s="56"/>
    </row>
    <row r="174" spans="1:14" ht="15">
      <c r="A174" s="5" t="s">
        <v>202</v>
      </c>
      <c r="C174" s="2" t="s">
        <v>237</v>
      </c>
      <c r="H174" s="5"/>
      <c r="I174" s="21">
        <v>82.33</v>
      </c>
      <c r="K174" s="23"/>
      <c r="L174" s="50"/>
      <c r="N174" s="56"/>
    </row>
    <row r="175" spans="4:14" ht="27">
      <c r="D175" s="1" t="s">
        <v>241</v>
      </c>
      <c r="H175" s="5"/>
      <c r="I175" s="23"/>
      <c r="K175" s="23"/>
      <c r="L175" s="50"/>
      <c r="N175" s="56"/>
    </row>
    <row r="176" spans="1:14" ht="15">
      <c r="A176" s="5" t="s">
        <v>235</v>
      </c>
      <c r="C176" s="2" t="s">
        <v>238</v>
      </c>
      <c r="H176" s="5"/>
      <c r="I176" s="21">
        <v>124.88</v>
      </c>
      <c r="K176" s="22"/>
      <c r="L176" s="50"/>
      <c r="N176" s="56"/>
    </row>
    <row r="177" spans="4:14" ht="39.75">
      <c r="D177" s="1" t="s">
        <v>242</v>
      </c>
      <c r="H177" s="5"/>
      <c r="L177" s="50"/>
      <c r="N177" s="56"/>
    </row>
    <row r="178" spans="1:14" ht="15">
      <c r="A178" s="5" t="s">
        <v>235</v>
      </c>
      <c r="C178" s="2" t="s">
        <v>239</v>
      </c>
      <c r="H178" s="5"/>
      <c r="I178" s="21">
        <v>112.13</v>
      </c>
      <c r="L178" s="50"/>
      <c r="N178" s="56"/>
    </row>
    <row r="179" spans="4:14" ht="39.75">
      <c r="D179" s="1" t="s">
        <v>243</v>
      </c>
      <c r="H179" s="5"/>
      <c r="L179" s="50"/>
      <c r="N179" s="56"/>
    </row>
    <row r="180" spans="1:14" ht="15">
      <c r="A180" s="5" t="s">
        <v>202</v>
      </c>
      <c r="C180" s="2" t="s">
        <v>233</v>
      </c>
      <c r="H180" s="5"/>
      <c r="I180" s="21">
        <v>78.77</v>
      </c>
      <c r="L180" s="50"/>
      <c r="N180" s="56"/>
    </row>
    <row r="181" spans="4:14" ht="27">
      <c r="D181" s="1" t="s">
        <v>244</v>
      </c>
      <c r="H181" s="5"/>
      <c r="L181" s="50"/>
      <c r="N181" s="56"/>
    </row>
    <row r="182" spans="1:14" ht="15">
      <c r="A182" s="5" t="s">
        <v>235</v>
      </c>
      <c r="C182" s="2" t="s">
        <v>234</v>
      </c>
      <c r="H182" s="5"/>
      <c r="I182" s="21">
        <v>108.57</v>
      </c>
      <c r="L182" s="50"/>
      <c r="N182" s="57"/>
    </row>
    <row r="183" spans="4:14" ht="39.75">
      <c r="D183" s="1" t="s">
        <v>245</v>
      </c>
      <c r="H183" s="5"/>
      <c r="L183" s="50"/>
      <c r="N183" s="56"/>
    </row>
    <row r="184" spans="8:14" ht="15.75" thickBot="1">
      <c r="H184" s="5"/>
      <c r="N184" s="58">
        <f>SUM(N26:N183)</f>
        <v>3042</v>
      </c>
    </row>
    <row r="185" spans="3:8" ht="15">
      <c r="C185" s="2" t="s">
        <v>309</v>
      </c>
      <c r="H185" s="5"/>
    </row>
    <row r="186" spans="1:8" ht="15">
      <c r="A186" s="2">
        <v>971</v>
      </c>
      <c r="D186" s="3" t="s">
        <v>305</v>
      </c>
      <c r="H186" s="5">
        <v>1121</v>
      </c>
    </row>
    <row r="187" spans="1:8" ht="15">
      <c r="A187" s="2">
        <v>973</v>
      </c>
      <c r="D187" s="3" t="s">
        <v>306</v>
      </c>
      <c r="H187" s="5">
        <v>834</v>
      </c>
    </row>
    <row r="188" spans="1:8" ht="15">
      <c r="A188" s="2">
        <v>974</v>
      </c>
      <c r="D188" s="120" t="s">
        <v>308</v>
      </c>
      <c r="H188" s="5">
        <v>481</v>
      </c>
    </row>
    <row r="189" spans="1:8" ht="15.75" thickBot="1">
      <c r="A189" s="2">
        <v>975</v>
      </c>
      <c r="D189" s="3" t="s">
        <v>307</v>
      </c>
      <c r="H189" s="121">
        <v>1329</v>
      </c>
    </row>
    <row r="190" spans="1:8" ht="15.75" thickTop="1">
      <c r="A190" s="2"/>
      <c r="H190" s="5">
        <f>SUM(H186:H189)</f>
        <v>3765</v>
      </c>
    </row>
    <row r="191" spans="1:8" ht="15">
      <c r="A191" s="2"/>
      <c r="C191" s="2" t="s">
        <v>314</v>
      </c>
      <c r="H191" s="5"/>
    </row>
    <row r="192" spans="1:8" ht="15">
      <c r="A192" s="2">
        <v>953</v>
      </c>
      <c r="D192" s="1" t="s">
        <v>316</v>
      </c>
      <c r="H192" s="5">
        <v>3546</v>
      </c>
    </row>
    <row r="193" spans="1:8" ht="15.75" thickBot="1">
      <c r="A193" s="2">
        <v>961</v>
      </c>
      <c r="D193" s="1" t="s">
        <v>315</v>
      </c>
      <c r="H193" s="121">
        <v>219</v>
      </c>
    </row>
    <row r="194" ht="15.75" thickTop="1">
      <c r="H194" s="5">
        <f>SUM(H192:H193)</f>
        <v>3765</v>
      </c>
    </row>
  </sheetData>
  <printOptions gridLines="1"/>
  <pageMargins left="0.25" right="0.25" top="0.5" bottom="0.5" header="0.5" footer="0.5"/>
  <pageSetup fitToHeight="5" fitToWidth="1" horizontalDpi="600" verticalDpi="600" orientation="portrait" scale="55" r:id="rId1"/>
  <rowBreaks count="3" manualBreakCount="3">
    <brk id="64" max="255" man="1"/>
    <brk id="118" max="13" man="1"/>
    <brk id="17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cp:lastPrinted>2018-04-24T13:36:19Z</cp:lastPrinted>
  <dcterms:created xsi:type="dcterms:W3CDTF">2012-01-27T18:12:57Z</dcterms:created>
  <dcterms:modified xsi:type="dcterms:W3CDTF">2018-04-24T13:36:22Z</dcterms:modified>
  <cp:category/>
  <cp:version/>
  <cp:contentType/>
  <cp:contentStatus/>
</cp:coreProperties>
</file>